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a\bureau\Fig&amp;Moi\enonce\"/>
    </mc:Choice>
  </mc:AlternateContent>
  <xr:revisionPtr revIDLastSave="0" documentId="13_ncr:1_{A73A9C47-8D2F-4D0B-AFBC-0F791FFE80B5}" xr6:coauthVersionLast="47" xr6:coauthVersionMax="47" xr10:uidLastSave="{00000000-0000-0000-0000-000000000000}"/>
  <bookViews>
    <workbookView xWindow="-120" yWindow="-120" windowWidth="20730" windowHeight="11160" xr2:uid="{A4DFF214-5E43-4D80-8F75-DE08290450E5}"/>
  </bookViews>
  <sheets>
    <sheet name="vtes indépendants 2021" sheetId="13" r:id="rId1"/>
    <sheet name="vtes grossistes 2021" sheetId="12" r:id="rId2"/>
    <sheet name="vte centrales 2021" sheetId="11" r:id="rId3"/>
    <sheet name="fiche sk resine moule" sheetId="9" r:id="rId4"/>
    <sheet name="fiche sk resine polyester" sheetId="8" r:id="rId5"/>
    <sheet name="fiche sk poudre" sheetId="7" r:id="rId6"/>
    <sheet name="fiche sk pigments" sheetId="6" r:id="rId7"/>
    <sheet name="fiche sk acetone" sheetId="5" r:id="rId8"/>
    <sheet name="export qte vtes fig120" sheetId="4" r:id="rId9"/>
    <sheet name="export qte vtes fig 80" sheetId="3" r:id="rId10"/>
    <sheet name="Bilan" sheetId="14" r:id="rId11"/>
    <sheet name="emprunt" sheetId="2" r:id="rId12"/>
    <sheet name="immobilisations" sheetId="1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2" i="13" l="1"/>
  <c r="M43" i="12"/>
  <c r="N19" i="11"/>
  <c r="M19" i="11"/>
  <c r="M18" i="11"/>
  <c r="F205" i="10"/>
  <c r="F206" i="10" s="1"/>
  <c r="F203" i="10"/>
  <c r="F204" i="10" s="1"/>
  <c r="G108" i="9"/>
  <c r="S7" i="9"/>
  <c r="T7" i="9" s="1"/>
  <c r="S6" i="9"/>
  <c r="T6" i="9" s="1"/>
  <c r="G112" i="8"/>
  <c r="S7" i="8"/>
  <c r="T7" i="8" s="1"/>
  <c r="S6" i="8"/>
  <c r="T6" i="8" s="1"/>
  <c r="G166" i="7"/>
  <c r="S7" i="7"/>
  <c r="T7" i="7" s="1"/>
  <c r="S6" i="7"/>
  <c r="G189" i="6"/>
  <c r="S7" i="6"/>
  <c r="T7" i="6" s="1"/>
  <c r="S6" i="6"/>
  <c r="T6" i="6" s="1"/>
  <c r="G190" i="5"/>
  <c r="S5" i="5"/>
  <c r="T5" i="5" s="1"/>
  <c r="S4" i="5"/>
  <c r="T4" i="5" s="1"/>
  <c r="G170" i="3"/>
  <c r="G169" i="3"/>
  <c r="G17" i="2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B16" i="2"/>
  <c r="A16" i="2"/>
  <c r="I10" i="2"/>
  <c r="C16" i="2" s="1"/>
  <c r="S8" i="9" l="1"/>
  <c r="T8" i="9" s="1"/>
  <c r="S8" i="8"/>
  <c r="T8" i="8" s="1"/>
  <c r="S8" i="7"/>
  <c r="T8" i="7" s="1"/>
  <c r="T6" i="7"/>
  <c r="S8" i="6"/>
  <c r="T8" i="6" s="1"/>
  <c r="S6" i="5"/>
  <c r="T6" i="5" s="1"/>
  <c r="E16" i="2"/>
  <c r="F16" i="2"/>
  <c r="B17" i="2" s="1"/>
  <c r="D16" i="2"/>
  <c r="C17" i="2"/>
  <c r="A17" i="2"/>
  <c r="F17" i="2" l="1"/>
  <c r="B18" i="2"/>
  <c r="D18" i="2" s="1"/>
  <c r="E18" i="2" s="1"/>
  <c r="C18" i="2"/>
  <c r="A18" i="2"/>
  <c r="D17" i="2"/>
  <c r="E17" i="2" s="1"/>
  <c r="C19" i="2" l="1"/>
  <c r="A19" i="2"/>
  <c r="F18" i="2"/>
  <c r="B19" i="2" s="1"/>
  <c r="D19" i="2" l="1"/>
  <c r="E19" i="2" s="1"/>
  <c r="F19" i="2" s="1"/>
  <c r="B20" i="2" s="1"/>
  <c r="A20" i="2"/>
  <c r="C20" i="2"/>
  <c r="D20" i="2" l="1"/>
  <c r="E20" i="2" s="1"/>
  <c r="F20" i="2" s="1"/>
  <c r="B21" i="2" s="1"/>
  <c r="A21" i="2"/>
  <c r="C21" i="2"/>
  <c r="D21" i="2" l="1"/>
  <c r="E21" i="2" s="1"/>
  <c r="F21" i="2" s="1"/>
  <c r="B22" i="2" s="1"/>
  <c r="C22" i="2"/>
  <c r="A22" i="2"/>
  <c r="D22" i="2" l="1"/>
  <c r="E22" i="2" s="1"/>
  <c r="F22" i="2" s="1"/>
  <c r="B23" i="2" s="1"/>
  <c r="C23" i="2"/>
  <c r="A23" i="2"/>
  <c r="D23" i="2" l="1"/>
  <c r="E23" i="2" s="1"/>
  <c r="F23" i="2" s="1"/>
  <c r="B24" i="2" s="1"/>
  <c r="C24" i="2"/>
  <c r="A24" i="2"/>
  <c r="D24" i="2" l="1"/>
  <c r="E24" i="2" s="1"/>
  <c r="F24" i="2" s="1"/>
  <c r="B25" i="2" s="1"/>
  <c r="A25" i="2"/>
  <c r="C25" i="2"/>
  <c r="D25" i="2" l="1"/>
  <c r="E25" i="2" s="1"/>
  <c r="F25" i="2" s="1"/>
  <c r="B26" i="2" s="1"/>
  <c r="A26" i="2"/>
  <c r="C26" i="2"/>
  <c r="D26" i="2" l="1"/>
  <c r="E26" i="2" s="1"/>
  <c r="F26" i="2" s="1"/>
  <c r="B27" i="2" s="1"/>
  <c r="C27" i="2"/>
  <c r="A27" i="2"/>
  <c r="D27" i="2" l="1"/>
  <c r="C28" i="2"/>
  <c r="A28" i="2"/>
  <c r="C29" i="2" l="1"/>
  <c r="A29" i="2"/>
  <c r="E27" i="2"/>
  <c r="F27" i="2" l="1"/>
  <c r="B28" i="2" s="1"/>
  <c r="C30" i="2"/>
  <c r="A30" i="2"/>
  <c r="D28" i="2" l="1"/>
  <c r="A31" i="2"/>
  <c r="C31" i="2"/>
  <c r="A32" i="2" l="1"/>
  <c r="C32" i="2"/>
  <c r="E28" i="2"/>
  <c r="A33" i="2" l="1"/>
  <c r="C33" i="2"/>
  <c r="F28" i="2"/>
  <c r="B29" i="2" s="1"/>
  <c r="A34" i="2" l="1"/>
  <c r="C34" i="2"/>
  <c r="D29" i="2"/>
  <c r="A35" i="2" l="1"/>
  <c r="C35" i="2"/>
  <c r="E29" i="2"/>
  <c r="F29" i="2" l="1"/>
  <c r="B30" i="2" s="1"/>
  <c r="C36" i="2"/>
  <c r="A36" i="2"/>
  <c r="D30" i="2" l="1"/>
  <c r="C37" i="2"/>
  <c r="A37" i="2"/>
  <c r="A38" i="2" l="1"/>
  <c r="C38" i="2"/>
  <c r="E30" i="2"/>
  <c r="A39" i="2" l="1"/>
  <c r="C39" i="2"/>
  <c r="F30" i="2"/>
  <c r="B31" i="2" s="1"/>
  <c r="C40" i="2" l="1"/>
  <c r="A40" i="2"/>
  <c r="D31" i="2"/>
  <c r="E31" i="2" l="1"/>
  <c r="C41" i="2"/>
  <c r="A41" i="2"/>
  <c r="A42" i="2" l="1"/>
  <c r="C42" i="2"/>
  <c r="F31" i="2"/>
  <c r="B32" i="2" s="1"/>
  <c r="A43" i="2" l="1"/>
  <c r="C43" i="2"/>
  <c r="D32" i="2"/>
  <c r="C44" i="2" l="1"/>
  <c r="A44" i="2"/>
  <c r="E32" i="2"/>
  <c r="J32" i="2"/>
  <c r="J33" i="2" l="1"/>
  <c r="J34" i="2" s="1"/>
  <c r="F32" i="2"/>
  <c r="B33" i="2" s="1"/>
  <c r="C45" i="2"/>
  <c r="A45" i="2"/>
  <c r="D33" i="2" l="1"/>
  <c r="E33" i="2" s="1"/>
  <c r="F33" i="2"/>
  <c r="B34" i="2" s="1"/>
  <c r="C46" i="2"/>
  <c r="A46" i="2"/>
  <c r="A47" i="2" l="1"/>
  <c r="C47" i="2"/>
  <c r="D34" i="2"/>
  <c r="E34" i="2" s="1"/>
  <c r="F34" i="2" s="1"/>
  <c r="B35" i="2" s="1"/>
  <c r="D35" i="2" l="1"/>
  <c r="E35" i="2" s="1"/>
  <c r="F35" i="2" s="1"/>
  <c r="B36" i="2" s="1"/>
  <c r="A48" i="2"/>
  <c r="C48" i="2"/>
  <c r="D36" i="2" l="1"/>
  <c r="E36" i="2" s="1"/>
  <c r="F36" i="2" s="1"/>
  <c r="B37" i="2" s="1"/>
  <c r="C49" i="2"/>
  <c r="A49" i="2"/>
  <c r="D37" i="2" l="1"/>
  <c r="E37" i="2" s="1"/>
  <c r="F37" i="2" s="1"/>
  <c r="B38" i="2" s="1"/>
  <c r="C50" i="2"/>
  <c r="A50" i="2"/>
  <c r="D38" i="2" l="1"/>
  <c r="A51" i="2"/>
  <c r="C51" i="2"/>
  <c r="C52" i="2" l="1"/>
  <c r="A52" i="2"/>
  <c r="E38" i="2"/>
  <c r="J27" i="2"/>
  <c r="J28" i="2" l="1"/>
  <c r="F38" i="2"/>
  <c r="B39" i="2" s="1"/>
  <c r="C53" i="2"/>
  <c r="A53" i="2"/>
  <c r="J29" i="2"/>
  <c r="D39" i="2" l="1"/>
  <c r="E39" i="2" s="1"/>
  <c r="F39" i="2"/>
  <c r="B40" i="2" s="1"/>
  <c r="A54" i="2"/>
  <c r="C54" i="2"/>
  <c r="D40" i="2" l="1"/>
  <c r="E40" i="2" s="1"/>
  <c r="F40" i="2" s="1"/>
  <c r="B41" i="2" s="1"/>
  <c r="A55" i="2"/>
  <c r="C55" i="2"/>
  <c r="D41" i="2" l="1"/>
  <c r="E41" i="2" s="1"/>
  <c r="F41" i="2"/>
  <c r="B42" i="2" s="1"/>
  <c r="C56" i="2"/>
  <c r="A56" i="2"/>
  <c r="C57" i="2" l="1"/>
  <c r="A57" i="2"/>
  <c r="D42" i="2"/>
  <c r="E42" i="2" s="1"/>
  <c r="F42" i="2"/>
  <c r="B43" i="2" s="1"/>
  <c r="A58" i="2" l="1"/>
  <c r="C58" i="2"/>
  <c r="D43" i="2"/>
  <c r="E43" i="2" s="1"/>
  <c r="F43" i="2"/>
  <c r="B44" i="2" s="1"/>
  <c r="A59" i="2" l="1"/>
  <c r="C59" i="2"/>
  <c r="D44" i="2"/>
  <c r="E44" i="2" s="1"/>
  <c r="F44" i="2" s="1"/>
  <c r="B45" i="2" s="1"/>
  <c r="D45" i="2" l="1"/>
  <c r="E45" i="2" s="1"/>
  <c r="F45" i="2"/>
  <c r="B46" i="2" s="1"/>
  <c r="C60" i="2"/>
  <c r="A60" i="2"/>
  <c r="D46" i="2" l="1"/>
  <c r="E46" i="2" s="1"/>
  <c r="F46" i="2" s="1"/>
  <c r="B47" i="2" s="1"/>
  <c r="C61" i="2"/>
  <c r="A61" i="2"/>
  <c r="D47" i="2" l="1"/>
  <c r="E47" i="2" s="1"/>
  <c r="F47" i="2" s="1"/>
  <c r="B48" i="2" s="1"/>
  <c r="C62" i="2"/>
  <c r="A62" i="2"/>
  <c r="D48" i="2" l="1"/>
  <c r="E48" i="2" s="1"/>
  <c r="F48" i="2"/>
  <c r="B49" i="2" s="1"/>
  <c r="A63" i="2"/>
  <c r="C63" i="2"/>
  <c r="D49" i="2" l="1"/>
  <c r="E49" i="2" s="1"/>
  <c r="F49" i="2"/>
  <c r="B50" i="2" s="1"/>
  <c r="A64" i="2"/>
  <c r="C64" i="2"/>
  <c r="D50" i="2" l="1"/>
  <c r="E50" i="2" s="1"/>
  <c r="F50" i="2" s="1"/>
  <c r="B51" i="2" s="1"/>
  <c r="C65" i="2"/>
  <c r="A65" i="2"/>
  <c r="D51" i="2" l="1"/>
  <c r="E51" i="2" s="1"/>
  <c r="F51" i="2" s="1"/>
  <c r="B52" i="2" s="1"/>
  <c r="C66" i="2"/>
  <c r="A66" i="2"/>
  <c r="D52" i="2" l="1"/>
  <c r="E52" i="2" s="1"/>
  <c r="F52" i="2"/>
  <c r="B53" i="2" s="1"/>
  <c r="A67" i="2"/>
  <c r="C67" i="2"/>
  <c r="C68" i="2" l="1"/>
  <c r="A68" i="2"/>
  <c r="F53" i="2"/>
  <c r="B54" i="2" s="1"/>
  <c r="D53" i="2"/>
  <c r="E53" i="2" s="1"/>
  <c r="D54" i="2" l="1"/>
  <c r="E54" i="2" s="1"/>
  <c r="F54" i="2" s="1"/>
  <c r="B55" i="2" s="1"/>
  <c r="C69" i="2"/>
  <c r="A69" i="2"/>
  <c r="D55" i="2" l="1"/>
  <c r="E55" i="2" s="1"/>
  <c r="F55" i="2"/>
  <c r="B56" i="2" s="1"/>
  <c r="A70" i="2"/>
  <c r="C70" i="2"/>
  <c r="D56" i="2" l="1"/>
  <c r="E56" i="2" s="1"/>
  <c r="F56" i="2"/>
  <c r="B57" i="2" s="1"/>
  <c r="A71" i="2"/>
  <c r="C71" i="2"/>
  <c r="C72" i="2" l="1"/>
  <c r="A72" i="2"/>
  <c r="D57" i="2"/>
  <c r="E57" i="2" s="1"/>
  <c r="F57" i="2"/>
  <c r="B58" i="2" s="1"/>
  <c r="D58" i="2" l="1"/>
  <c r="E58" i="2" s="1"/>
  <c r="F58" i="2"/>
  <c r="B59" i="2" s="1"/>
  <c r="A73" i="2"/>
  <c r="C73" i="2"/>
  <c r="D59" i="2" l="1"/>
  <c r="E59" i="2" s="1"/>
  <c r="F59" i="2" s="1"/>
  <c r="B60" i="2" s="1"/>
  <c r="C74" i="2"/>
  <c r="A74" i="2"/>
  <c r="D60" i="2" l="1"/>
  <c r="E60" i="2" s="1"/>
  <c r="F60" i="2"/>
  <c r="B61" i="2" s="1"/>
  <c r="C75" i="2"/>
  <c r="A75" i="2"/>
  <c r="D61" i="2" l="1"/>
  <c r="E61" i="2" s="1"/>
  <c r="F61" i="2"/>
  <c r="B62" i="2" s="1"/>
  <c r="C76" i="2"/>
  <c r="A76" i="2"/>
  <c r="D62" i="2" l="1"/>
  <c r="E62" i="2" s="1"/>
  <c r="F62" i="2" s="1"/>
  <c r="B63" i="2" s="1"/>
  <c r="A77" i="2"/>
  <c r="C77" i="2"/>
  <c r="D63" i="2" l="1"/>
  <c r="E63" i="2" s="1"/>
  <c r="F63" i="2"/>
  <c r="B64" i="2" s="1"/>
  <c r="A78" i="2"/>
  <c r="C78" i="2"/>
  <c r="D64" i="2" l="1"/>
  <c r="E64" i="2" s="1"/>
  <c r="F64" i="2"/>
  <c r="B65" i="2" s="1"/>
  <c r="C79" i="2"/>
  <c r="A79" i="2"/>
  <c r="D65" i="2" l="1"/>
  <c r="E65" i="2" s="1"/>
  <c r="F65" i="2"/>
  <c r="B66" i="2" s="1"/>
  <c r="C80" i="2"/>
  <c r="A80" i="2"/>
  <c r="D66" i="2" l="1"/>
  <c r="E66" i="2" s="1"/>
  <c r="F66" i="2" s="1"/>
  <c r="B67" i="2" s="1"/>
  <c r="A81" i="2"/>
  <c r="C81" i="2"/>
  <c r="D67" i="2" l="1"/>
  <c r="E67" i="2" s="1"/>
  <c r="F67" i="2"/>
  <c r="B68" i="2" s="1"/>
  <c r="C82" i="2"/>
  <c r="A82" i="2"/>
  <c r="D68" i="2" l="1"/>
  <c r="E68" i="2" s="1"/>
  <c r="F68" i="2"/>
  <c r="B69" i="2" s="1"/>
  <c r="C83" i="2"/>
  <c r="A83" i="2"/>
  <c r="D69" i="2" l="1"/>
  <c r="E69" i="2" s="1"/>
  <c r="F69" i="2" s="1"/>
  <c r="B70" i="2" s="1"/>
  <c r="A84" i="2"/>
  <c r="C84" i="2"/>
  <c r="D70" i="2" l="1"/>
  <c r="E70" i="2" s="1"/>
  <c r="F70" i="2" s="1"/>
  <c r="B71" i="2" s="1"/>
  <c r="C85" i="2"/>
  <c r="A85" i="2"/>
  <c r="D71" i="2" l="1"/>
  <c r="E71" i="2" s="1"/>
  <c r="F71" i="2" s="1"/>
  <c r="B72" i="2" s="1"/>
  <c r="C86" i="2"/>
  <c r="A86" i="2"/>
  <c r="D72" i="2" l="1"/>
  <c r="E72" i="2" s="1"/>
  <c r="F72" i="2" s="1"/>
  <c r="B73" i="2" s="1"/>
  <c r="A87" i="2"/>
  <c r="C87" i="2"/>
  <c r="D73" i="2" l="1"/>
  <c r="E73" i="2" s="1"/>
  <c r="F73" i="2" s="1"/>
  <c r="B74" i="2" s="1"/>
  <c r="C88" i="2"/>
  <c r="A88" i="2"/>
  <c r="D74" i="2" l="1"/>
  <c r="E74" i="2" s="1"/>
  <c r="F74" i="2"/>
  <c r="B75" i="2" s="1"/>
  <c r="C89" i="2"/>
  <c r="A89" i="2"/>
  <c r="A90" i="2" l="1"/>
  <c r="C90" i="2"/>
  <c r="F75" i="2"/>
  <c r="B76" i="2" s="1"/>
  <c r="D75" i="2"/>
  <c r="E75" i="2" s="1"/>
  <c r="D76" i="2" l="1"/>
  <c r="E76" i="2" s="1"/>
  <c r="F76" i="2" s="1"/>
  <c r="B77" i="2" s="1"/>
  <c r="A91" i="2"/>
  <c r="C91" i="2"/>
  <c r="D77" i="2" l="1"/>
  <c r="E77" i="2" s="1"/>
  <c r="F77" i="2" s="1"/>
  <c r="B78" i="2" s="1"/>
  <c r="A92" i="2"/>
  <c r="C92" i="2"/>
  <c r="D78" i="2" l="1"/>
  <c r="E78" i="2" s="1"/>
  <c r="F78" i="2"/>
  <c r="B79" i="2" s="1"/>
  <c r="C93" i="2"/>
  <c r="A93" i="2"/>
  <c r="D79" i="2" l="1"/>
  <c r="E79" i="2" s="1"/>
  <c r="F79" i="2"/>
  <c r="B80" i="2" s="1"/>
  <c r="A94" i="2"/>
  <c r="C94" i="2"/>
  <c r="D80" i="2" l="1"/>
  <c r="E80" i="2" s="1"/>
  <c r="F80" i="2" s="1"/>
  <c r="B81" i="2" s="1"/>
  <c r="A95" i="2"/>
  <c r="C95" i="2"/>
  <c r="D81" i="2" l="1"/>
  <c r="E81" i="2" s="1"/>
  <c r="F81" i="2" s="1"/>
  <c r="B82" i="2" s="1"/>
  <c r="C96" i="2"/>
  <c r="A96" i="2"/>
  <c r="D82" i="2" l="1"/>
  <c r="E82" i="2" s="1"/>
  <c r="F82" i="2"/>
  <c r="B83" i="2" s="1"/>
  <c r="C97" i="2"/>
  <c r="A97" i="2"/>
  <c r="D83" i="2" l="1"/>
  <c r="E83" i="2" s="1"/>
  <c r="F83" i="2" s="1"/>
  <c r="B84" i="2" s="1"/>
  <c r="C98" i="2"/>
  <c r="A98" i="2"/>
  <c r="D84" i="2" l="1"/>
  <c r="E84" i="2" s="1"/>
  <c r="F84" i="2" s="1"/>
  <c r="B85" i="2" s="1"/>
  <c r="A99" i="2"/>
  <c r="C99" i="2"/>
  <c r="D85" i="2" l="1"/>
  <c r="E85" i="2" s="1"/>
  <c r="F85" i="2" s="1"/>
  <c r="B86" i="2" s="1"/>
  <c r="A100" i="2"/>
  <c r="C100" i="2"/>
  <c r="D86" i="2" l="1"/>
  <c r="E86" i="2" s="1"/>
  <c r="F86" i="2" s="1"/>
  <c r="B87" i="2" s="1"/>
  <c r="C101" i="2"/>
  <c r="A101" i="2"/>
  <c r="D87" i="2" l="1"/>
  <c r="E87" i="2" s="1"/>
  <c r="F87" i="2"/>
  <c r="B88" i="2" s="1"/>
  <c r="C102" i="2"/>
  <c r="A102" i="2"/>
  <c r="D88" i="2" l="1"/>
  <c r="E88" i="2" s="1"/>
  <c r="F88" i="2"/>
  <c r="B89" i="2" s="1"/>
  <c r="A103" i="2"/>
  <c r="C103" i="2"/>
  <c r="C104" i="2" l="1"/>
  <c r="A104" i="2"/>
  <c r="F89" i="2"/>
  <c r="B90" i="2" s="1"/>
  <c r="D89" i="2"/>
  <c r="E89" i="2" s="1"/>
  <c r="D90" i="2" l="1"/>
  <c r="E90" i="2" s="1"/>
  <c r="F90" i="2" s="1"/>
  <c r="B91" i="2" s="1"/>
  <c r="C105" i="2"/>
  <c r="A105" i="2"/>
  <c r="D91" i="2" l="1"/>
  <c r="E91" i="2" s="1"/>
  <c r="F91" i="2" s="1"/>
  <c r="B92" i="2" s="1"/>
  <c r="A106" i="2"/>
  <c r="C106" i="2"/>
  <c r="D92" i="2" l="1"/>
  <c r="E92" i="2" s="1"/>
  <c r="F92" i="2"/>
  <c r="B93" i="2" s="1"/>
  <c r="A107" i="2"/>
  <c r="C107" i="2"/>
  <c r="C108" i="2" l="1"/>
  <c r="A108" i="2"/>
  <c r="D93" i="2"/>
  <c r="E93" i="2" s="1"/>
  <c r="F93" i="2" s="1"/>
  <c r="B94" i="2" s="1"/>
  <c r="D94" i="2" l="1"/>
  <c r="E94" i="2" s="1"/>
  <c r="F94" i="2" s="1"/>
  <c r="B95" i="2" s="1"/>
  <c r="C109" i="2"/>
  <c r="A109" i="2"/>
  <c r="D95" i="2" l="1"/>
  <c r="E95" i="2" s="1"/>
  <c r="F95" i="2" s="1"/>
  <c r="B96" i="2" s="1"/>
  <c r="A110" i="2"/>
  <c r="C110" i="2"/>
  <c r="D96" i="2" l="1"/>
  <c r="E96" i="2" s="1"/>
  <c r="F96" i="2"/>
  <c r="B97" i="2" s="1"/>
  <c r="A111" i="2"/>
  <c r="C111" i="2"/>
  <c r="D97" i="2" l="1"/>
  <c r="E97" i="2" s="1"/>
  <c r="F97" i="2"/>
  <c r="B98" i="2" s="1"/>
  <c r="C112" i="2"/>
  <c r="A112" i="2"/>
  <c r="D98" i="2" l="1"/>
  <c r="E98" i="2" s="1"/>
  <c r="F98" i="2" s="1"/>
  <c r="B99" i="2" s="1"/>
  <c r="C113" i="2"/>
  <c r="A113" i="2"/>
  <c r="D99" i="2" l="1"/>
  <c r="E99" i="2" s="1"/>
  <c r="F99" i="2"/>
  <c r="B100" i="2" s="1"/>
  <c r="C114" i="2"/>
  <c r="A114" i="2"/>
  <c r="D100" i="2" l="1"/>
  <c r="E100" i="2" s="1"/>
  <c r="F100" i="2"/>
  <c r="B101" i="2" s="1"/>
  <c r="A115" i="2"/>
  <c r="C115" i="2"/>
  <c r="D101" i="2" l="1"/>
  <c r="E101" i="2" s="1"/>
  <c r="F101" i="2"/>
  <c r="B102" i="2" s="1"/>
  <c r="A116" i="2"/>
  <c r="C116" i="2"/>
  <c r="D102" i="2" l="1"/>
  <c r="E102" i="2" s="1"/>
  <c r="F102" i="2" s="1"/>
  <c r="B103" i="2" s="1"/>
  <c r="C117" i="2"/>
  <c r="A117" i="2"/>
  <c r="D103" i="2" l="1"/>
  <c r="E103" i="2" s="1"/>
  <c r="F103" i="2" s="1"/>
  <c r="B104" i="2" s="1"/>
  <c r="C118" i="2"/>
  <c r="A118" i="2"/>
  <c r="D104" i="2" l="1"/>
  <c r="E104" i="2" s="1"/>
  <c r="F104" i="2"/>
  <c r="B105" i="2" s="1"/>
  <c r="A119" i="2"/>
  <c r="C119" i="2"/>
  <c r="C120" i="2" l="1"/>
  <c r="A120" i="2"/>
  <c r="F105" i="2"/>
  <c r="B106" i="2" s="1"/>
  <c r="D105" i="2"/>
  <c r="E105" i="2" s="1"/>
  <c r="D106" i="2" l="1"/>
  <c r="E106" i="2" s="1"/>
  <c r="F106" i="2" s="1"/>
  <c r="B107" i="2" s="1"/>
  <c r="C121" i="2"/>
  <c r="A121" i="2"/>
  <c r="D107" i="2" l="1"/>
  <c r="E107" i="2" s="1"/>
  <c r="F107" i="2" s="1"/>
  <c r="B108" i="2" s="1"/>
  <c r="A122" i="2"/>
  <c r="C122" i="2"/>
  <c r="D108" i="2" l="1"/>
  <c r="E108" i="2" s="1"/>
  <c r="F108" i="2" s="1"/>
  <c r="B109" i="2" s="1"/>
  <c r="A123" i="2"/>
  <c r="C123" i="2"/>
  <c r="D109" i="2" l="1"/>
  <c r="E109" i="2" s="1"/>
  <c r="F109" i="2"/>
  <c r="B110" i="2" s="1"/>
  <c r="C124" i="2"/>
  <c r="A124" i="2"/>
  <c r="D110" i="2" l="1"/>
  <c r="E110" i="2" s="1"/>
  <c r="F110" i="2" s="1"/>
  <c r="B111" i="2" s="1"/>
  <c r="C125" i="2"/>
  <c r="A125" i="2"/>
  <c r="D111" i="2" l="1"/>
  <c r="E111" i="2" s="1"/>
  <c r="F111" i="2" s="1"/>
  <c r="B112" i="2" s="1"/>
  <c r="A126" i="2"/>
  <c r="C126" i="2"/>
  <c r="D112" i="2" l="1"/>
  <c r="E112" i="2" s="1"/>
  <c r="F112" i="2"/>
  <c r="B113" i="2" s="1"/>
  <c r="A127" i="2"/>
  <c r="C127" i="2"/>
  <c r="D113" i="2" l="1"/>
  <c r="E113" i="2" s="1"/>
  <c r="F113" i="2"/>
  <c r="B114" i="2" s="1"/>
  <c r="C128" i="2"/>
  <c r="A128" i="2"/>
  <c r="D114" i="2" l="1"/>
  <c r="E114" i="2" s="1"/>
  <c r="F114" i="2" s="1"/>
  <c r="B115" i="2" s="1"/>
  <c r="C129" i="2"/>
  <c r="A129" i="2"/>
  <c r="D115" i="2" l="1"/>
  <c r="E115" i="2" s="1"/>
  <c r="F115" i="2"/>
  <c r="B116" i="2" s="1"/>
  <c r="C130" i="2"/>
  <c r="A130" i="2"/>
  <c r="D116" i="2" l="1"/>
  <c r="E116" i="2" s="1"/>
  <c r="F116" i="2"/>
  <c r="B117" i="2" s="1"/>
  <c r="A131" i="2"/>
  <c r="C131" i="2"/>
  <c r="D117" i="2" l="1"/>
  <c r="E117" i="2" s="1"/>
  <c r="F117" i="2"/>
  <c r="B118" i="2" s="1"/>
  <c r="A132" i="2"/>
  <c r="C132" i="2"/>
  <c r="D118" i="2" l="1"/>
  <c r="E118" i="2" s="1"/>
  <c r="F118" i="2" s="1"/>
  <c r="B119" i="2" s="1"/>
  <c r="C133" i="2"/>
  <c r="A133" i="2"/>
  <c r="D119" i="2" l="1"/>
  <c r="E119" i="2" s="1"/>
  <c r="F119" i="2"/>
  <c r="B120" i="2" s="1"/>
  <c r="C134" i="2"/>
  <c r="A134" i="2"/>
  <c r="D120" i="2" l="1"/>
  <c r="E120" i="2" s="1"/>
  <c r="F120" i="2"/>
  <c r="B121" i="2" s="1"/>
  <c r="A135" i="2"/>
  <c r="C135" i="2"/>
  <c r="C136" i="2" l="1"/>
  <c r="A136" i="2"/>
  <c r="F121" i="2"/>
  <c r="B122" i="2" s="1"/>
  <c r="D121" i="2"/>
  <c r="E121" i="2" s="1"/>
  <c r="D122" i="2" l="1"/>
  <c r="E122" i="2" s="1"/>
  <c r="F122" i="2" s="1"/>
  <c r="B123" i="2" s="1"/>
  <c r="C137" i="2"/>
  <c r="A137" i="2"/>
  <c r="D123" i="2" l="1"/>
  <c r="E123" i="2" s="1"/>
  <c r="F123" i="2" s="1"/>
  <c r="B124" i="2" s="1"/>
  <c r="A138" i="2"/>
  <c r="C138" i="2"/>
  <c r="D124" i="2" l="1"/>
  <c r="E124" i="2" s="1"/>
  <c r="F124" i="2"/>
  <c r="B125" i="2" s="1"/>
  <c r="A139" i="2"/>
  <c r="C139" i="2"/>
  <c r="C140" i="2" l="1"/>
  <c r="A140" i="2"/>
  <c r="D125" i="2"/>
  <c r="E125" i="2" s="1"/>
  <c r="F125" i="2"/>
  <c r="B126" i="2" s="1"/>
  <c r="D126" i="2" l="1"/>
  <c r="E126" i="2" s="1"/>
  <c r="F126" i="2" s="1"/>
  <c r="B127" i="2" s="1"/>
  <c r="C141" i="2"/>
  <c r="A141" i="2"/>
  <c r="D127" i="2" l="1"/>
  <c r="E127" i="2" s="1"/>
  <c r="F127" i="2" s="1"/>
  <c r="B128" i="2" s="1"/>
  <c r="A142" i="2"/>
  <c r="C142" i="2"/>
  <c r="D128" i="2" l="1"/>
  <c r="E128" i="2" s="1"/>
  <c r="F128" i="2"/>
  <c r="B129" i="2" s="1"/>
  <c r="A143" i="2"/>
  <c r="C143" i="2"/>
  <c r="D129" i="2" l="1"/>
  <c r="E129" i="2" s="1"/>
  <c r="F129" i="2"/>
  <c r="B130" i="2" s="1"/>
  <c r="C144" i="2"/>
  <c r="A144" i="2"/>
  <c r="D130" i="2" l="1"/>
  <c r="E130" i="2" s="1"/>
  <c r="F130" i="2" s="1"/>
  <c r="B131" i="2" s="1"/>
  <c r="C145" i="2"/>
  <c r="A145" i="2"/>
  <c r="D131" i="2" l="1"/>
  <c r="E131" i="2" s="1"/>
  <c r="F131" i="2"/>
  <c r="B132" i="2" s="1"/>
  <c r="C146" i="2"/>
  <c r="A146" i="2"/>
  <c r="D132" i="2" l="1"/>
  <c r="E132" i="2" s="1"/>
  <c r="F132" i="2"/>
  <c r="B133" i="2" s="1"/>
  <c r="A147" i="2"/>
  <c r="C147" i="2"/>
  <c r="D133" i="2" l="1"/>
  <c r="E133" i="2" s="1"/>
  <c r="F133" i="2" s="1"/>
  <c r="B134" i="2" s="1"/>
  <c r="A148" i="2"/>
  <c r="C148" i="2"/>
  <c r="D134" i="2" l="1"/>
  <c r="E134" i="2" s="1"/>
  <c r="F134" i="2" s="1"/>
  <c r="B135" i="2" s="1"/>
  <c r="C149" i="2"/>
  <c r="A149" i="2"/>
  <c r="D135" i="2" l="1"/>
  <c r="E135" i="2" s="1"/>
  <c r="F135" i="2" s="1"/>
  <c r="B136" i="2" s="1"/>
  <c r="C150" i="2"/>
  <c r="A150" i="2"/>
  <c r="D136" i="2" l="1"/>
  <c r="E136" i="2" s="1"/>
  <c r="F136" i="2"/>
  <c r="B137" i="2" s="1"/>
  <c r="A151" i="2"/>
  <c r="C151" i="2"/>
  <c r="C152" i="2" l="1"/>
  <c r="A152" i="2"/>
  <c r="F137" i="2"/>
  <c r="B138" i="2" s="1"/>
  <c r="D137" i="2"/>
  <c r="E137" i="2" s="1"/>
  <c r="D138" i="2" l="1"/>
  <c r="E138" i="2" s="1"/>
  <c r="F138" i="2" s="1"/>
  <c r="B139" i="2" s="1"/>
  <c r="C153" i="2"/>
  <c r="A153" i="2"/>
  <c r="D139" i="2" l="1"/>
  <c r="E139" i="2" s="1"/>
  <c r="F139" i="2" s="1"/>
  <c r="B140" i="2" s="1"/>
  <c r="A154" i="2"/>
  <c r="C154" i="2"/>
  <c r="D140" i="2" l="1"/>
  <c r="E140" i="2" s="1"/>
  <c r="F140" i="2" s="1"/>
  <c r="B141" i="2" s="1"/>
  <c r="A155" i="2"/>
  <c r="C155" i="2"/>
  <c r="D141" i="2" l="1"/>
  <c r="E141" i="2" s="1"/>
  <c r="F141" i="2"/>
  <c r="B142" i="2" s="1"/>
  <c r="C156" i="2"/>
  <c r="A156" i="2"/>
  <c r="C157" i="2" l="1"/>
  <c r="A157" i="2"/>
  <c r="D142" i="2"/>
  <c r="E142" i="2" s="1"/>
  <c r="F142" i="2"/>
  <c r="B143" i="2" s="1"/>
  <c r="A158" i="2" l="1"/>
  <c r="C158" i="2"/>
  <c r="D143" i="2"/>
  <c r="E143" i="2" s="1"/>
  <c r="F143" i="2" s="1"/>
  <c r="B144" i="2" s="1"/>
  <c r="D144" i="2" l="1"/>
  <c r="E144" i="2" s="1"/>
  <c r="F144" i="2"/>
  <c r="B145" i="2" s="1"/>
  <c r="A159" i="2"/>
  <c r="C159" i="2"/>
  <c r="D145" i="2" l="1"/>
  <c r="E145" i="2" s="1"/>
  <c r="F145" i="2"/>
  <c r="B146" i="2" s="1"/>
  <c r="C160" i="2"/>
  <c r="A160" i="2"/>
  <c r="D146" i="2" l="1"/>
  <c r="E146" i="2" s="1"/>
  <c r="F146" i="2" s="1"/>
  <c r="B147" i="2" s="1"/>
  <c r="C161" i="2"/>
  <c r="A161" i="2"/>
  <c r="D147" i="2" l="1"/>
  <c r="E147" i="2" s="1"/>
  <c r="F147" i="2"/>
  <c r="B148" i="2" s="1"/>
  <c r="C162" i="2"/>
  <c r="A162" i="2"/>
  <c r="A163" i="2" l="1"/>
  <c r="C163" i="2"/>
  <c r="D148" i="2"/>
  <c r="E148" i="2" s="1"/>
  <c r="F148" i="2"/>
  <c r="B149" i="2" s="1"/>
  <c r="D149" i="2" l="1"/>
  <c r="E149" i="2" s="1"/>
  <c r="F149" i="2"/>
  <c r="B150" i="2" s="1"/>
  <c r="A164" i="2"/>
  <c r="C164" i="2"/>
  <c r="D150" i="2" l="1"/>
  <c r="E150" i="2" s="1"/>
  <c r="F150" i="2" s="1"/>
  <c r="B151" i="2" s="1"/>
  <c r="C165" i="2"/>
  <c r="A165" i="2"/>
  <c r="D151" i="2" l="1"/>
  <c r="E151" i="2" s="1"/>
  <c r="F151" i="2" s="1"/>
  <c r="B152" i="2" s="1"/>
  <c r="C166" i="2"/>
  <c r="A166" i="2"/>
  <c r="D152" i="2" l="1"/>
  <c r="E152" i="2" s="1"/>
  <c r="F152" i="2"/>
  <c r="B153" i="2" s="1"/>
  <c r="A167" i="2"/>
  <c r="C167" i="2"/>
  <c r="D153" i="2" l="1"/>
  <c r="E153" i="2" s="1"/>
  <c r="F153" i="2" s="1"/>
  <c r="B154" i="2" s="1"/>
  <c r="C168" i="2"/>
  <c r="A168" i="2"/>
  <c r="D154" i="2" l="1"/>
  <c r="E154" i="2" s="1"/>
  <c r="F154" i="2" s="1"/>
  <c r="B155" i="2" s="1"/>
  <c r="C169" i="2"/>
  <c r="A169" i="2"/>
  <c r="D155" i="2" l="1"/>
  <c r="E155" i="2" s="1"/>
  <c r="F155" i="2" s="1"/>
  <c r="B156" i="2" s="1"/>
  <c r="A170" i="2"/>
  <c r="C170" i="2"/>
  <c r="D156" i="2" l="1"/>
  <c r="E156" i="2" s="1"/>
  <c r="F156" i="2"/>
  <c r="B157" i="2" s="1"/>
  <c r="C171" i="2"/>
  <c r="A171" i="2"/>
  <c r="D157" i="2" l="1"/>
  <c r="E157" i="2" s="1"/>
  <c r="F157" i="2"/>
  <c r="B158" i="2" s="1"/>
  <c r="C172" i="2"/>
  <c r="A172" i="2"/>
  <c r="D158" i="2" l="1"/>
  <c r="E158" i="2" s="1"/>
  <c r="F158" i="2"/>
  <c r="B159" i="2" s="1"/>
  <c r="A173" i="2"/>
  <c r="C173" i="2"/>
  <c r="C174" i="2" l="1"/>
  <c r="A174" i="2"/>
  <c r="D159" i="2"/>
  <c r="E159" i="2" s="1"/>
  <c r="F159" i="2"/>
  <c r="B160" i="2" s="1"/>
  <c r="D160" i="2" l="1"/>
  <c r="E160" i="2" s="1"/>
  <c r="F160" i="2" s="1"/>
  <c r="B161" i="2" s="1"/>
  <c r="C175" i="2"/>
  <c r="A175" i="2"/>
  <c r="D161" i="2" l="1"/>
  <c r="E161" i="2" s="1"/>
  <c r="F161" i="2"/>
  <c r="B162" i="2" s="1"/>
  <c r="A176" i="2"/>
  <c r="C176" i="2"/>
  <c r="D162" i="2" l="1"/>
  <c r="E162" i="2" s="1"/>
  <c r="F162" i="2"/>
  <c r="B163" i="2" s="1"/>
  <c r="A177" i="2"/>
  <c r="C177" i="2"/>
  <c r="D163" i="2" l="1"/>
  <c r="E163" i="2" s="1"/>
  <c r="F163" i="2" s="1"/>
  <c r="B164" i="2" s="1"/>
  <c r="C178" i="2"/>
  <c r="A178" i="2"/>
  <c r="D164" i="2" l="1"/>
  <c r="E164" i="2" s="1"/>
  <c r="F164" i="2" s="1"/>
  <c r="B165" i="2" s="1"/>
  <c r="C179" i="2"/>
  <c r="A179" i="2"/>
  <c r="D165" i="2" l="1"/>
  <c r="E165" i="2" s="1"/>
  <c r="F165" i="2" s="1"/>
  <c r="B166" i="2" s="1"/>
  <c r="C180" i="2"/>
  <c r="A180" i="2"/>
  <c r="D166" i="2" l="1"/>
  <c r="E166" i="2" s="1"/>
  <c r="F166" i="2" s="1"/>
  <c r="B167" i="2" s="1"/>
  <c r="A181" i="2"/>
  <c r="C181" i="2"/>
  <c r="D167" i="2" l="1"/>
  <c r="E167" i="2" s="1"/>
  <c r="F167" i="2" s="1"/>
  <c r="B168" i="2" s="1"/>
  <c r="A182" i="2"/>
  <c r="C182" i="2"/>
  <c r="D168" i="2" l="1"/>
  <c r="E168" i="2" s="1"/>
  <c r="F168" i="2" s="1"/>
  <c r="B169" i="2" s="1"/>
  <c r="C183" i="2"/>
  <c r="A183" i="2"/>
  <c r="D169" i="2" l="1"/>
  <c r="E169" i="2" s="1"/>
  <c r="F169" i="2" s="1"/>
  <c r="B170" i="2" s="1"/>
  <c r="C184" i="2"/>
  <c r="A184" i="2"/>
  <c r="D170" i="2" l="1"/>
  <c r="E170" i="2" s="1"/>
  <c r="F170" i="2"/>
  <c r="B171" i="2" s="1"/>
  <c r="A185" i="2"/>
  <c r="C185" i="2"/>
  <c r="C186" i="2" l="1"/>
  <c r="A186" i="2"/>
  <c r="F171" i="2"/>
  <c r="B172" i="2" s="1"/>
  <c r="D171" i="2"/>
  <c r="E171" i="2" s="1"/>
  <c r="C187" i="2" l="1"/>
  <c r="A187" i="2"/>
  <c r="D172" i="2"/>
  <c r="E172" i="2" s="1"/>
  <c r="F172" i="2"/>
  <c r="B173" i="2" s="1"/>
  <c r="A188" i="2" l="1"/>
  <c r="C188" i="2"/>
  <c r="D173" i="2"/>
  <c r="E173" i="2" s="1"/>
  <c r="F173" i="2"/>
  <c r="B174" i="2" s="1"/>
  <c r="D174" i="2" l="1"/>
  <c r="E174" i="2" s="1"/>
  <c r="F174" i="2" s="1"/>
  <c r="B175" i="2" s="1"/>
  <c r="A189" i="2"/>
  <c r="C189" i="2"/>
  <c r="D175" i="2" l="1"/>
  <c r="E175" i="2" s="1"/>
  <c r="F175" i="2" s="1"/>
  <c r="B176" i="2" s="1"/>
  <c r="A190" i="2"/>
  <c r="C190" i="2"/>
  <c r="F176" i="2" l="1"/>
  <c r="B177" i="2" s="1"/>
  <c r="D176" i="2"/>
  <c r="E176" i="2" s="1"/>
  <c r="C191" i="2"/>
  <c r="A191" i="2"/>
  <c r="A192" i="2" l="1"/>
  <c r="C192" i="2"/>
  <c r="D177" i="2"/>
  <c r="E177" i="2" s="1"/>
  <c r="F177" i="2"/>
  <c r="B178" i="2" s="1"/>
  <c r="A193" i="2" l="1"/>
  <c r="C193" i="2"/>
  <c r="D178" i="2"/>
  <c r="E178" i="2" s="1"/>
  <c r="F178" i="2" s="1"/>
  <c r="B179" i="2" s="1"/>
  <c r="D179" i="2" l="1"/>
  <c r="E179" i="2" s="1"/>
  <c r="F179" i="2"/>
  <c r="B180" i="2" s="1"/>
  <c r="C194" i="2"/>
  <c r="A194" i="2"/>
  <c r="C195" i="2" l="1"/>
  <c r="A195" i="2"/>
  <c r="D180" i="2"/>
  <c r="E180" i="2" s="1"/>
  <c r="F180" i="2" s="1"/>
  <c r="B181" i="2" s="1"/>
  <c r="D181" i="2" l="1"/>
  <c r="E181" i="2" s="1"/>
  <c r="F181" i="2" s="1"/>
  <c r="B182" i="2" s="1"/>
  <c r="D196" i="2"/>
  <c r="E196" i="2"/>
  <c r="B196" i="2"/>
  <c r="F196" i="2"/>
  <c r="C196" i="2"/>
  <c r="A196" i="2"/>
  <c r="D182" i="2" l="1"/>
  <c r="E182" i="2" s="1"/>
  <c r="F182" i="2"/>
  <c r="B183" i="2" s="1"/>
  <c r="F197" i="2"/>
  <c r="B197" i="2"/>
  <c r="D197" i="2"/>
  <c r="A197" i="2"/>
  <c r="C197" i="2"/>
  <c r="E197" i="2"/>
  <c r="D198" i="2" l="1"/>
  <c r="C198" i="2"/>
  <c r="F198" i="2"/>
  <c r="A198" i="2"/>
  <c r="E198" i="2"/>
  <c r="B198" i="2"/>
  <c r="D183" i="2"/>
  <c r="E183" i="2" s="1"/>
  <c r="F183" i="2" s="1"/>
  <c r="B184" i="2" s="1"/>
  <c r="D184" i="2" l="1"/>
  <c r="E184" i="2" s="1"/>
  <c r="F184" i="2" s="1"/>
  <c r="B185" i="2" s="1"/>
  <c r="F199" i="2"/>
  <c r="B199" i="2"/>
  <c r="C199" i="2"/>
  <c r="E199" i="2"/>
  <c r="A199" i="2"/>
  <c r="D199" i="2"/>
  <c r="D185" i="2" l="1"/>
  <c r="E185" i="2" s="1"/>
  <c r="F185" i="2" s="1"/>
  <c r="B186" i="2" s="1"/>
  <c r="D200" i="2"/>
  <c r="B200" i="2"/>
  <c r="E200" i="2"/>
  <c r="F200" i="2"/>
  <c r="C200" i="2"/>
  <c r="A200" i="2"/>
  <c r="D186" i="2" l="1"/>
  <c r="E186" i="2" s="1"/>
  <c r="F186" i="2"/>
  <c r="B187" i="2" s="1"/>
  <c r="F201" i="2"/>
  <c r="B201" i="2"/>
  <c r="A201" i="2"/>
  <c r="D201" i="2"/>
  <c r="E201" i="2"/>
  <c r="C201" i="2"/>
  <c r="D187" i="2" l="1"/>
  <c r="E187" i="2" s="1"/>
  <c r="F187" i="2"/>
  <c r="B188" i="2" s="1"/>
  <c r="D202" i="2"/>
  <c r="F202" i="2"/>
  <c r="A202" i="2"/>
  <c r="C202" i="2"/>
  <c r="E202" i="2"/>
  <c r="B202" i="2"/>
  <c r="D188" i="2" l="1"/>
  <c r="E188" i="2" s="1"/>
  <c r="F188" i="2"/>
  <c r="B189" i="2" s="1"/>
  <c r="F203" i="2"/>
  <c r="B203" i="2"/>
  <c r="E203" i="2"/>
  <c r="C203" i="2"/>
  <c r="D203" i="2"/>
  <c r="A203" i="2"/>
  <c r="D204" i="2" l="1"/>
  <c r="E204" i="2"/>
  <c r="B204" i="2"/>
  <c r="C204" i="2"/>
  <c r="A204" i="2"/>
  <c r="F204" i="2"/>
  <c r="D189" i="2"/>
  <c r="E189" i="2" s="1"/>
  <c r="F189" i="2" s="1"/>
  <c r="B190" i="2" s="1"/>
  <c r="D190" i="2" l="1"/>
  <c r="E190" i="2" s="1"/>
  <c r="F190" i="2"/>
  <c r="B191" i="2" s="1"/>
  <c r="F205" i="2"/>
  <c r="B205" i="2"/>
  <c r="D205" i="2"/>
  <c r="A205" i="2"/>
  <c r="E205" i="2"/>
  <c r="C205" i="2"/>
  <c r="D206" i="2" l="1"/>
  <c r="C206" i="2"/>
  <c r="F206" i="2"/>
  <c r="A206" i="2"/>
  <c r="B206" i="2"/>
  <c r="E206" i="2"/>
  <c r="D191" i="2"/>
  <c r="E191" i="2" s="1"/>
  <c r="F191" i="2"/>
  <c r="B192" i="2" s="1"/>
  <c r="F207" i="2" l="1"/>
  <c r="B207" i="2"/>
  <c r="C207" i="2"/>
  <c r="E207" i="2"/>
  <c r="D207" i="2"/>
  <c r="A207" i="2"/>
  <c r="D192" i="2"/>
  <c r="E192" i="2" s="1"/>
  <c r="F192" i="2"/>
  <c r="B193" i="2" s="1"/>
  <c r="D193" i="2" l="1"/>
  <c r="E193" i="2" s="1"/>
  <c r="F193" i="2" s="1"/>
  <c r="B194" i="2" s="1"/>
  <c r="D208" i="2"/>
  <c r="B208" i="2"/>
  <c r="E208" i="2"/>
  <c r="A208" i="2"/>
  <c r="F208" i="2"/>
  <c r="C208" i="2"/>
  <c r="D194" i="2" l="1"/>
  <c r="E194" i="2" s="1"/>
  <c r="F194" i="2" s="1"/>
  <c r="B195" i="2" s="1"/>
  <c r="F209" i="2"/>
  <c r="B209" i="2"/>
  <c r="A209" i="2"/>
  <c r="D209" i="2"/>
  <c r="E209" i="2"/>
  <c r="C209" i="2"/>
  <c r="D195" i="2" l="1"/>
  <c r="E195" i="2" s="1"/>
  <c r="F195" i="2"/>
  <c r="D210" i="2"/>
  <c r="F210" i="2"/>
  <c r="A210" i="2"/>
  <c r="C210" i="2"/>
  <c r="E210" i="2"/>
  <c r="B210" i="2"/>
  <c r="F211" i="2" l="1"/>
  <c r="B211" i="2"/>
  <c r="E211" i="2"/>
  <c r="C211" i="2"/>
  <c r="D211" i="2"/>
  <c r="A211" i="2"/>
  <c r="D212" i="2" l="1"/>
  <c r="E212" i="2"/>
  <c r="B212" i="2"/>
  <c r="F212" i="2"/>
  <c r="C212" i="2"/>
  <c r="A212" i="2"/>
  <c r="F213" i="2" l="1"/>
  <c r="B213" i="2"/>
  <c r="D213" i="2"/>
  <c r="A213" i="2"/>
  <c r="C213" i="2"/>
  <c r="E213" i="2"/>
  <c r="D214" i="2" l="1"/>
  <c r="C214" i="2"/>
  <c r="F214" i="2"/>
  <c r="A214" i="2"/>
  <c r="E214" i="2"/>
  <c r="B214" i="2"/>
  <c r="F215" i="2" l="1"/>
  <c r="B215" i="2"/>
  <c r="C215" i="2"/>
  <c r="E215" i="2"/>
  <c r="A215" i="2"/>
  <c r="D215" i="2"/>
  <c r="D216" i="2" l="1"/>
  <c r="B216" i="2"/>
  <c r="E216" i="2"/>
  <c r="F216" i="2"/>
  <c r="C216" i="2"/>
  <c r="A216" i="2"/>
  <c r="F217" i="2" l="1"/>
  <c r="B217" i="2"/>
  <c r="A217" i="2"/>
  <c r="D217" i="2"/>
  <c r="E217" i="2"/>
  <c r="C217" i="2"/>
  <c r="D218" i="2" l="1"/>
  <c r="F218" i="2"/>
  <c r="A218" i="2"/>
  <c r="C218" i="2"/>
  <c r="E218" i="2"/>
  <c r="B218" i="2"/>
  <c r="F219" i="2" l="1"/>
  <c r="B219" i="2"/>
  <c r="E219" i="2"/>
  <c r="C219" i="2"/>
  <c r="D219" i="2"/>
  <c r="A219" i="2"/>
  <c r="D220" i="2" l="1"/>
  <c r="E220" i="2"/>
  <c r="B220" i="2"/>
  <c r="C220" i="2"/>
  <c r="A220" i="2"/>
  <c r="F220" i="2"/>
  <c r="F221" i="2" l="1"/>
  <c r="B221" i="2"/>
  <c r="D221" i="2"/>
  <c r="A221" i="2"/>
  <c r="E221" i="2"/>
  <c r="C221" i="2"/>
  <c r="D222" i="2" l="1"/>
  <c r="C222" i="2"/>
  <c r="F222" i="2"/>
  <c r="A222" i="2"/>
  <c r="B222" i="2"/>
  <c r="E222" i="2"/>
  <c r="F223" i="2" l="1"/>
  <c r="B223" i="2"/>
  <c r="C223" i="2"/>
  <c r="E223" i="2"/>
  <c r="D223" i="2"/>
  <c r="A223" i="2"/>
  <c r="D224" i="2" l="1"/>
  <c r="B224" i="2"/>
  <c r="E224" i="2"/>
  <c r="A224" i="2"/>
  <c r="F224" i="2"/>
  <c r="C224" i="2"/>
  <c r="F225" i="2" l="1"/>
  <c r="B225" i="2"/>
  <c r="A225" i="2"/>
  <c r="D225" i="2"/>
  <c r="E225" i="2"/>
  <c r="C225" i="2"/>
  <c r="D226" i="2" l="1"/>
  <c r="F226" i="2"/>
  <c r="A226" i="2"/>
  <c r="C226" i="2"/>
  <c r="E226" i="2"/>
  <c r="B226" i="2"/>
  <c r="F227" i="2" l="1"/>
  <c r="B227" i="2"/>
  <c r="E227" i="2"/>
  <c r="C227" i="2"/>
  <c r="D227" i="2"/>
  <c r="A227" i="2"/>
  <c r="D228" i="2" l="1"/>
  <c r="E228" i="2"/>
  <c r="B228" i="2"/>
  <c r="F228" i="2"/>
  <c r="C228" i="2"/>
  <c r="A228" i="2"/>
  <c r="F229" i="2" l="1"/>
  <c r="B229" i="2"/>
  <c r="D229" i="2"/>
  <c r="A229" i="2"/>
  <c r="C229" i="2"/>
  <c r="E229" i="2"/>
  <c r="D230" i="2" l="1"/>
  <c r="C230" i="2"/>
  <c r="F230" i="2"/>
  <c r="A230" i="2"/>
  <c r="E230" i="2"/>
  <c r="B230" i="2"/>
  <c r="C231" i="2" l="1"/>
  <c r="B231" i="2"/>
  <c r="D231" i="2"/>
  <c r="F231" i="2"/>
  <c r="A231" i="2"/>
  <c r="E231" i="2"/>
  <c r="E232" i="2" l="1"/>
  <c r="A232" i="2"/>
  <c r="B232" i="2"/>
  <c r="D232" i="2"/>
  <c r="F232" i="2"/>
  <c r="C232" i="2"/>
  <c r="C233" i="2" l="1"/>
  <c r="F233" i="2"/>
  <c r="A233" i="2"/>
  <c r="E233" i="2"/>
  <c r="B233" i="2"/>
  <c r="D233" i="2"/>
  <c r="E234" i="2" l="1"/>
  <c r="A234" i="2"/>
  <c r="F234" i="2"/>
  <c r="C234" i="2"/>
  <c r="D234" i="2"/>
  <c r="B234" i="2"/>
  <c r="C235" i="2" l="1"/>
  <c r="E235" i="2"/>
  <c r="A235" i="2"/>
  <c r="D235" i="2"/>
  <c r="F235" i="2"/>
  <c r="B235" i="2"/>
  <c r="E236" i="2" l="1"/>
  <c r="A236" i="2"/>
  <c r="D236" i="2"/>
  <c r="B236" i="2"/>
  <c r="F236" i="2"/>
  <c r="C236" i="2"/>
  <c r="C237" i="2" l="1"/>
  <c r="D237" i="2"/>
  <c r="B237" i="2"/>
  <c r="F237" i="2"/>
  <c r="E237" i="2"/>
  <c r="A237" i="2"/>
  <c r="E238" i="2" l="1"/>
  <c r="A238" i="2"/>
  <c r="C238" i="2"/>
  <c r="D238" i="2"/>
  <c r="B238" i="2"/>
  <c r="F238" i="2"/>
  <c r="C239" i="2" l="1"/>
  <c r="B239" i="2"/>
  <c r="E239" i="2"/>
  <c r="A239" i="2"/>
  <c r="F239" i="2"/>
  <c r="D239" i="2"/>
  <c r="E240" i="2" l="1"/>
  <c r="A240" i="2"/>
  <c r="B240" i="2"/>
  <c r="F240" i="2"/>
  <c r="C240" i="2"/>
  <c r="D240" i="2"/>
  <c r="C241" i="2" l="1"/>
  <c r="F241" i="2"/>
  <c r="A241" i="2"/>
  <c r="D241" i="2"/>
  <c r="E241" i="2"/>
  <c r="B241" i="2"/>
  <c r="E242" i="2" l="1"/>
  <c r="A242" i="2"/>
  <c r="F242" i="2"/>
  <c r="B242" i="2"/>
  <c r="D242" i="2"/>
  <c r="C242" i="2"/>
  <c r="C243" i="2" l="1"/>
  <c r="E243" i="2"/>
  <c r="B243" i="2"/>
  <c r="F243" i="2"/>
  <c r="A243" i="2"/>
  <c r="D243" i="2"/>
  <c r="E244" i="2" l="1"/>
  <c r="A244" i="2"/>
  <c r="D244" i="2"/>
  <c r="C244" i="2"/>
  <c r="F244" i="2"/>
  <c r="B244" i="2"/>
  <c r="C245" i="2" l="1"/>
  <c r="D245" i="2"/>
  <c r="E245" i="2"/>
  <c r="A245" i="2"/>
  <c r="B245" i="2"/>
  <c r="F245" i="2"/>
  <c r="E246" i="2" l="1"/>
  <c r="A246" i="2"/>
  <c r="C246" i="2"/>
  <c r="F246" i="2"/>
  <c r="B246" i="2"/>
  <c r="D246" i="2"/>
  <c r="C247" i="2" l="1"/>
  <c r="B247" i="2"/>
  <c r="F247" i="2"/>
  <c r="D247" i="2"/>
  <c r="E247" i="2"/>
  <c r="A247" i="2"/>
  <c r="E248" i="2" l="1"/>
  <c r="A248" i="2"/>
  <c r="B248" i="2"/>
  <c r="D248" i="2"/>
  <c r="F248" i="2"/>
  <c r="C248" i="2"/>
  <c r="C249" i="2" l="1"/>
  <c r="F249" i="2"/>
  <c r="A249" i="2"/>
  <c r="B249" i="2"/>
  <c r="E249" i="2"/>
  <c r="D249" i="2"/>
  <c r="E250" i="2" l="1"/>
  <c r="A250" i="2"/>
  <c r="F250" i="2"/>
  <c r="C250" i="2"/>
  <c r="B250" i="2"/>
  <c r="D250" i="2"/>
  <c r="C251" i="2" l="1"/>
  <c r="E251" i="2"/>
  <c r="D251" i="2"/>
  <c r="A251" i="2"/>
  <c r="F251" i="2"/>
  <c r="B251" i="2"/>
  <c r="E252" i="2" l="1"/>
  <c r="A252" i="2"/>
  <c r="D252" i="2"/>
  <c r="F252" i="2"/>
  <c r="B252" i="2"/>
  <c r="C252" i="2"/>
  <c r="C253" i="2" l="1"/>
  <c r="D253" i="2"/>
  <c r="F253" i="2"/>
  <c r="B253" i="2"/>
  <c r="E253" i="2"/>
  <c r="A253" i="2"/>
  <c r="E254" i="2" l="1"/>
  <c r="A254" i="2"/>
  <c r="C254" i="2"/>
  <c r="D254" i="2"/>
  <c r="F254" i="2"/>
  <c r="B254" i="2"/>
  <c r="C255" i="2" l="1"/>
  <c r="B255" i="2"/>
  <c r="A255" i="2"/>
  <c r="E255" i="2"/>
  <c r="F255" i="2"/>
  <c r="D255" i="2"/>
  <c r="E256" i="2" l="1"/>
  <c r="A256" i="2"/>
  <c r="B256" i="2"/>
  <c r="C256" i="2"/>
  <c r="F256" i="2"/>
  <c r="D256" i="2"/>
  <c r="C257" i="2" l="1"/>
  <c r="F257" i="2"/>
  <c r="A257" i="2"/>
  <c r="D257" i="2"/>
  <c r="B257" i="2"/>
  <c r="E257" i="2"/>
  <c r="E258" i="2" l="1"/>
  <c r="A258" i="2"/>
  <c r="F258" i="2"/>
  <c r="D258" i="2"/>
  <c r="B258" i="2"/>
  <c r="C258" i="2"/>
  <c r="C259" i="2" l="1"/>
  <c r="E259" i="2"/>
  <c r="F259" i="2"/>
  <c r="B259" i="2"/>
  <c r="D259" i="2"/>
  <c r="A259" i="2"/>
  <c r="E260" i="2" l="1"/>
  <c r="A260" i="2"/>
  <c r="D260" i="2"/>
  <c r="C260" i="2"/>
  <c r="F260" i="2"/>
  <c r="B260" i="2"/>
  <c r="C261" i="2" l="1"/>
  <c r="D261" i="2"/>
  <c r="A261" i="2"/>
  <c r="E261" i="2"/>
  <c r="F261" i="2"/>
  <c r="B261" i="2"/>
  <c r="E262" i="2" l="1"/>
  <c r="A262" i="2"/>
  <c r="C262" i="2"/>
  <c r="B262" i="2"/>
  <c r="F262" i="2"/>
  <c r="D262" i="2"/>
  <c r="C263" i="2" l="1"/>
  <c r="B263" i="2"/>
  <c r="D263" i="2"/>
  <c r="A263" i="2"/>
  <c r="F263" i="2"/>
  <c r="E263" i="2"/>
  <c r="E264" i="2" l="1"/>
  <c r="A264" i="2"/>
  <c r="B264" i="2"/>
  <c r="D264" i="2"/>
  <c r="C264" i="2"/>
  <c r="F264" i="2"/>
  <c r="C265" i="2" l="1"/>
  <c r="F265" i="2"/>
  <c r="A265" i="2"/>
  <c r="E265" i="2"/>
  <c r="D265" i="2"/>
  <c r="B265" i="2"/>
  <c r="E266" i="2" l="1"/>
  <c r="A266" i="2"/>
  <c r="F266" i="2"/>
  <c r="D266" i="2"/>
  <c r="C266" i="2"/>
  <c r="B266" i="2"/>
  <c r="C267" i="2" l="1"/>
  <c r="E267" i="2"/>
  <c r="A267" i="2"/>
  <c r="F267" i="2"/>
  <c r="D267" i="2"/>
  <c r="B267" i="2"/>
  <c r="E268" i="2" l="1"/>
  <c r="A268" i="2"/>
  <c r="D268" i="2"/>
  <c r="B268" i="2"/>
  <c r="F268" i="2"/>
  <c r="C268" i="2"/>
  <c r="C269" i="2" l="1"/>
  <c r="D269" i="2"/>
  <c r="B269" i="2"/>
  <c r="A269" i="2"/>
  <c r="F269" i="2"/>
  <c r="E269" i="2"/>
  <c r="E270" i="2" l="1"/>
  <c r="A270" i="2"/>
  <c r="C270" i="2"/>
  <c r="D270" i="2"/>
  <c r="B270" i="2"/>
  <c r="F270" i="2"/>
  <c r="C271" i="2" l="1"/>
  <c r="B271" i="2"/>
  <c r="E271" i="2"/>
  <c r="D271" i="2"/>
  <c r="A271" i="2"/>
  <c r="F271" i="2"/>
  <c r="E272" i="2" l="1"/>
  <c r="A272" i="2"/>
  <c r="B272" i="2"/>
  <c r="F272" i="2"/>
  <c r="D272" i="2"/>
  <c r="C272" i="2"/>
  <c r="C273" i="2" l="1"/>
  <c r="F273" i="2"/>
  <c r="A273" i="2"/>
  <c r="E273" i="2"/>
  <c r="D273" i="2"/>
  <c r="B273" i="2"/>
  <c r="E274" i="2" l="1"/>
  <c r="A274" i="2"/>
  <c r="F274" i="2"/>
  <c r="B274" i="2"/>
  <c r="D274" i="2"/>
  <c r="C274" i="2"/>
  <c r="C275" i="2" l="1"/>
  <c r="E275" i="2"/>
  <c r="B275" i="2"/>
  <c r="A275" i="2"/>
  <c r="F275" i="2"/>
  <c r="D275" i="2"/>
  <c r="E276" i="2" l="1"/>
  <c r="A276" i="2"/>
  <c r="D276" i="2"/>
  <c r="C276" i="2"/>
  <c r="B276" i="2"/>
  <c r="F276" i="2"/>
  <c r="C277" i="2" l="1"/>
  <c r="D277" i="2"/>
  <c r="E277" i="2"/>
  <c r="B277" i="2"/>
  <c r="A277" i="2"/>
  <c r="F277" i="2"/>
  <c r="E278" i="2" l="1"/>
  <c r="A278" i="2"/>
  <c r="C278" i="2"/>
  <c r="F278" i="2"/>
  <c r="D278" i="2"/>
  <c r="B278" i="2"/>
  <c r="C279" i="2" l="1"/>
  <c r="B279" i="2"/>
  <c r="F279" i="2"/>
  <c r="E279" i="2"/>
  <c r="D279" i="2"/>
  <c r="A279" i="2"/>
  <c r="E280" i="2" l="1"/>
  <c r="A280" i="2"/>
  <c r="B280" i="2"/>
  <c r="F280" i="2"/>
  <c r="D280" i="2"/>
  <c r="C280" i="2"/>
  <c r="C281" i="2" l="1"/>
  <c r="F281" i="2"/>
  <c r="A281" i="2"/>
  <c r="B281" i="2"/>
  <c r="E281" i="2"/>
  <c r="D281" i="2"/>
  <c r="E282" i="2" l="1"/>
  <c r="A282" i="2"/>
  <c r="F282" i="2"/>
  <c r="C282" i="2"/>
  <c r="B282" i="2"/>
  <c r="D282" i="2"/>
  <c r="C283" i="2" l="1"/>
  <c r="E283" i="2"/>
  <c r="D283" i="2"/>
  <c r="B283" i="2"/>
  <c r="A283" i="2"/>
  <c r="F283" i="2"/>
  <c r="E284" i="2" l="1"/>
  <c r="A284" i="2"/>
  <c r="B284" i="2"/>
  <c r="D284" i="2"/>
  <c r="F284" i="2"/>
  <c r="C284" i="2"/>
  <c r="C285" i="2" l="1"/>
  <c r="F285" i="2"/>
  <c r="A285" i="2"/>
  <c r="D285" i="2"/>
  <c r="B285" i="2"/>
  <c r="E285" i="2"/>
  <c r="E286" i="2" l="1"/>
  <c r="A286" i="2"/>
  <c r="F286" i="2"/>
  <c r="C286" i="2"/>
  <c r="D286" i="2"/>
  <c r="B286" i="2"/>
  <c r="C287" i="2" l="1"/>
  <c r="E287" i="2"/>
  <c r="B287" i="2"/>
  <c r="A287" i="2"/>
  <c r="F287" i="2"/>
  <c r="D287" i="2"/>
  <c r="E288" i="2" l="1"/>
  <c r="A288" i="2"/>
  <c r="D288" i="2"/>
  <c r="B288" i="2"/>
  <c r="F288" i="2"/>
  <c r="C288" i="2"/>
  <c r="C289" i="2" l="1"/>
  <c r="D289" i="2"/>
  <c r="F289" i="2"/>
  <c r="A289" i="2"/>
  <c r="E289" i="2"/>
  <c r="B289" i="2"/>
  <c r="E290" i="2" l="1"/>
  <c r="A290" i="2"/>
  <c r="C290" i="2"/>
  <c r="F290" i="2"/>
  <c r="D290" i="2"/>
  <c r="B290" i="2"/>
  <c r="C291" i="2" l="1"/>
  <c r="B291" i="2"/>
  <c r="E291" i="2"/>
  <c r="F291" i="2"/>
  <c r="D291" i="2"/>
  <c r="A291" i="2"/>
  <c r="E292" i="2" l="1"/>
  <c r="A292" i="2"/>
  <c r="B292" i="2"/>
  <c r="D292" i="2"/>
  <c r="C292" i="2"/>
  <c r="F292" i="2"/>
  <c r="C293" i="2" l="1"/>
  <c r="F293" i="2"/>
  <c r="A293" i="2"/>
  <c r="D293" i="2"/>
  <c r="E293" i="2"/>
  <c r="B293" i="2"/>
  <c r="E294" i="2" l="1"/>
  <c r="A294" i="2"/>
  <c r="F294" i="2"/>
  <c r="C294" i="2"/>
  <c r="B294" i="2"/>
  <c r="D294" i="2"/>
  <c r="C295" i="2" l="1"/>
  <c r="E295" i="2"/>
  <c r="B295" i="2"/>
  <c r="F295" i="2"/>
  <c r="D295" i="2"/>
  <c r="A295" i="2"/>
  <c r="E296" i="2" l="1"/>
  <c r="A296" i="2"/>
  <c r="D296" i="2"/>
  <c r="B296" i="2"/>
  <c r="F296" i="2"/>
  <c r="C296" i="2"/>
  <c r="C297" i="2" l="1"/>
  <c r="D297" i="2"/>
  <c r="F297" i="2"/>
  <c r="A297" i="2"/>
  <c r="E297" i="2"/>
  <c r="B297" i="2"/>
  <c r="E298" i="2" l="1"/>
  <c r="A298" i="2"/>
  <c r="C298" i="2"/>
  <c r="F298" i="2"/>
  <c r="D298" i="2"/>
  <c r="B298" i="2"/>
  <c r="C299" i="2" l="1"/>
  <c r="B299" i="2"/>
  <c r="E299" i="2"/>
  <c r="D299" i="2"/>
  <c r="A299" i="2"/>
  <c r="F299" i="2"/>
  <c r="E300" i="2" l="1"/>
  <c r="A300" i="2"/>
  <c r="B300" i="2"/>
  <c r="D300" i="2"/>
  <c r="F300" i="2"/>
  <c r="C300" i="2"/>
  <c r="C301" i="2" l="1"/>
  <c r="F301" i="2"/>
  <c r="A301" i="2"/>
  <c r="D301" i="2"/>
  <c r="B301" i="2"/>
  <c r="E301" i="2"/>
  <c r="E302" i="2" l="1"/>
  <c r="A302" i="2"/>
  <c r="F302" i="2"/>
  <c r="C302" i="2"/>
  <c r="D302" i="2"/>
  <c r="B302" i="2"/>
  <c r="C303" i="2" l="1"/>
  <c r="E303" i="2"/>
  <c r="B303" i="2"/>
  <c r="A303" i="2"/>
  <c r="F303" i="2"/>
  <c r="D303" i="2"/>
  <c r="E304" i="2" l="1"/>
  <c r="A304" i="2"/>
  <c r="D304" i="2"/>
  <c r="B304" i="2"/>
  <c r="F304" i="2"/>
  <c r="C304" i="2"/>
  <c r="C305" i="2" l="1"/>
  <c r="D305" i="2"/>
  <c r="F305" i="2"/>
  <c r="A305" i="2"/>
  <c r="E305" i="2"/>
  <c r="B305" i="2"/>
  <c r="E306" i="2" l="1"/>
  <c r="A306" i="2"/>
  <c r="C306" i="2"/>
  <c r="F306" i="2"/>
  <c r="D306" i="2"/>
  <c r="B306" i="2"/>
  <c r="C307" i="2" l="1"/>
  <c r="B307" i="2"/>
  <c r="E307" i="2"/>
  <c r="F307" i="2"/>
  <c r="D307" i="2"/>
  <c r="A307" i="2"/>
  <c r="E308" i="2" l="1"/>
  <c r="A308" i="2"/>
  <c r="B308" i="2"/>
  <c r="D308" i="2"/>
  <c r="C308" i="2"/>
  <c r="F308" i="2"/>
  <c r="C309" i="2" l="1"/>
  <c r="F309" i="2"/>
  <c r="A309" i="2"/>
  <c r="D309" i="2"/>
  <c r="E309" i="2"/>
  <c r="B309" i="2"/>
  <c r="E310" i="2" l="1"/>
  <c r="A310" i="2"/>
  <c r="F310" i="2"/>
  <c r="C310" i="2"/>
  <c r="B310" i="2"/>
  <c r="D310" i="2"/>
  <c r="C311" i="2" l="1"/>
  <c r="E311" i="2"/>
  <c r="B311" i="2"/>
  <c r="F311" i="2"/>
  <c r="D311" i="2"/>
  <c r="A311" i="2"/>
  <c r="E312" i="2" l="1"/>
  <c r="A312" i="2"/>
  <c r="D312" i="2"/>
  <c r="B312" i="2"/>
  <c r="F312" i="2"/>
  <c r="C312" i="2"/>
  <c r="C313" i="2" l="1"/>
  <c r="D313" i="2"/>
  <c r="F313" i="2"/>
  <c r="A313" i="2"/>
  <c r="E313" i="2"/>
  <c r="B313" i="2"/>
  <c r="E314" i="2" l="1"/>
  <c r="A314" i="2"/>
  <c r="C314" i="2"/>
  <c r="F314" i="2"/>
  <c r="D314" i="2"/>
  <c r="B314" i="2"/>
  <c r="C315" i="2" l="1"/>
  <c r="B315" i="2"/>
  <c r="E315" i="2"/>
  <c r="D315" i="2"/>
  <c r="A315" i="2"/>
  <c r="F315" i="2"/>
  <c r="E316" i="2" l="1"/>
  <c r="A316" i="2"/>
  <c r="B316" i="2"/>
  <c r="D316" i="2"/>
  <c r="F316" i="2"/>
  <c r="C316" i="2"/>
  <c r="C317" i="2" l="1"/>
  <c r="F317" i="2"/>
  <c r="A317" i="2"/>
  <c r="D317" i="2"/>
  <c r="B317" i="2"/>
  <c r="E317" i="2"/>
  <c r="E318" i="2" l="1"/>
  <c r="A318" i="2"/>
  <c r="F318" i="2"/>
  <c r="C318" i="2"/>
  <c r="D318" i="2"/>
  <c r="B318" i="2"/>
  <c r="C319" i="2" l="1"/>
  <c r="E319" i="2"/>
  <c r="B319" i="2"/>
  <c r="A319" i="2"/>
  <c r="F319" i="2"/>
  <c r="D319" i="2"/>
  <c r="E320" i="2" l="1"/>
  <c r="A320" i="2"/>
  <c r="D320" i="2"/>
  <c r="B320" i="2"/>
  <c r="F320" i="2"/>
  <c r="C320" i="2"/>
  <c r="C321" i="2" l="1"/>
  <c r="D321" i="2"/>
  <c r="F321" i="2"/>
  <c r="A321" i="2"/>
  <c r="E321" i="2"/>
  <c r="B321" i="2"/>
  <c r="E322" i="2" l="1"/>
  <c r="A322" i="2"/>
  <c r="C322" i="2"/>
  <c r="F322" i="2"/>
  <c r="D322" i="2"/>
  <c r="B322" i="2"/>
  <c r="C323" i="2" l="1"/>
  <c r="B323" i="2"/>
  <c r="E323" i="2"/>
  <c r="F323" i="2"/>
  <c r="D323" i="2"/>
  <c r="A323" i="2"/>
  <c r="E324" i="2" l="1"/>
  <c r="A324" i="2"/>
  <c r="B324" i="2"/>
  <c r="D324" i="2"/>
  <c r="C324" i="2"/>
  <c r="F324" i="2"/>
  <c r="C325" i="2" l="1"/>
  <c r="F325" i="2"/>
  <c r="A325" i="2"/>
  <c r="D325" i="2"/>
  <c r="E325" i="2"/>
  <c r="B325" i="2"/>
  <c r="E326" i="2" l="1"/>
  <c r="A326" i="2"/>
  <c r="F326" i="2"/>
  <c r="C326" i="2"/>
  <c r="B326" i="2"/>
  <c r="D326" i="2"/>
  <c r="C327" i="2" l="1"/>
  <c r="E327" i="2"/>
  <c r="B327" i="2"/>
  <c r="F327" i="2"/>
  <c r="D327" i="2"/>
  <c r="A327" i="2"/>
  <c r="E328" i="2" l="1"/>
  <c r="A328" i="2"/>
  <c r="D328" i="2"/>
  <c r="B328" i="2"/>
  <c r="F328" i="2"/>
  <c r="C328" i="2"/>
  <c r="C329" i="2" l="1"/>
  <c r="D329" i="2"/>
  <c r="F329" i="2"/>
  <c r="A329" i="2"/>
  <c r="E329" i="2"/>
  <c r="B329" i="2"/>
  <c r="E330" i="2" l="1"/>
  <c r="A330" i="2"/>
  <c r="C330" i="2"/>
  <c r="F330" i="2"/>
  <c r="D330" i="2"/>
  <c r="B330" i="2"/>
  <c r="C331" i="2" l="1"/>
  <c r="B331" i="2"/>
  <c r="E331" i="2"/>
  <c r="D331" i="2"/>
  <c r="A331" i="2"/>
  <c r="F331" i="2"/>
  <c r="E332" i="2" l="1"/>
  <c r="A332" i="2"/>
  <c r="B332" i="2"/>
  <c r="D332" i="2"/>
  <c r="F332" i="2"/>
  <c r="C332" i="2"/>
  <c r="C333" i="2" l="1"/>
  <c r="F333" i="2"/>
  <c r="A333" i="2"/>
  <c r="D333" i="2"/>
  <c r="B333" i="2"/>
  <c r="E333" i="2"/>
  <c r="E334" i="2" l="1"/>
  <c r="A334" i="2"/>
  <c r="F334" i="2"/>
  <c r="C334" i="2"/>
  <c r="D334" i="2"/>
  <c r="B334" i="2"/>
  <c r="C335" i="2" l="1"/>
  <c r="E335" i="2"/>
  <c r="D335" i="2"/>
  <c r="B335" i="2"/>
  <c r="A335" i="2"/>
  <c r="F335" i="2"/>
  <c r="E336" i="2" l="1"/>
  <c r="A336" i="2"/>
  <c r="D336" i="2"/>
  <c r="C336" i="2"/>
  <c r="B336" i="2"/>
  <c r="F336" i="2"/>
  <c r="C337" i="2" l="1"/>
  <c r="D337" i="2"/>
  <c r="B337" i="2"/>
  <c r="F337" i="2"/>
  <c r="A337" i="2"/>
  <c r="E337" i="2"/>
  <c r="E338" i="2" l="1"/>
  <c r="A338" i="2"/>
  <c r="C338" i="2"/>
  <c r="B338" i="2"/>
  <c r="F338" i="2"/>
  <c r="D338" i="2"/>
  <c r="C339" i="2" l="1"/>
  <c r="B339" i="2"/>
  <c r="F339" i="2"/>
  <c r="A339" i="2"/>
  <c r="E339" i="2"/>
  <c r="D339" i="2"/>
  <c r="E340" i="2" l="1"/>
  <c r="A340" i="2"/>
  <c r="B340" i="2"/>
  <c r="F340" i="2"/>
  <c r="D340" i="2"/>
  <c r="C340" i="2"/>
  <c r="C341" i="2" l="1"/>
  <c r="F341" i="2"/>
  <c r="A341" i="2"/>
  <c r="E341" i="2"/>
  <c r="D341" i="2"/>
  <c r="B341" i="2"/>
  <c r="E342" i="2" l="1"/>
  <c r="A342" i="2"/>
  <c r="F342" i="2"/>
  <c r="D342" i="2"/>
  <c r="C342" i="2"/>
  <c r="B342" i="2"/>
  <c r="C343" i="2" l="1"/>
  <c r="E343" i="2"/>
  <c r="D343" i="2"/>
  <c r="B343" i="2"/>
  <c r="F343" i="2"/>
  <c r="A343" i="2"/>
  <c r="E344" i="2" l="1"/>
  <c r="A344" i="2"/>
  <c r="D344" i="2"/>
  <c r="C344" i="2"/>
  <c r="B344" i="2"/>
  <c r="F344" i="2"/>
  <c r="C345" i="2" l="1"/>
  <c r="D345" i="2"/>
  <c r="B345" i="2"/>
  <c r="F345" i="2"/>
  <c r="A345" i="2"/>
  <c r="E345" i="2"/>
  <c r="E346" i="2" l="1"/>
  <c r="A346" i="2"/>
  <c r="C346" i="2"/>
  <c r="B346" i="2"/>
  <c r="F346" i="2"/>
  <c r="D346" i="2"/>
  <c r="C347" i="2" l="1"/>
  <c r="B347" i="2"/>
  <c r="F347" i="2"/>
  <c r="A347" i="2"/>
  <c r="E347" i="2"/>
  <c r="D347" i="2"/>
  <c r="E348" i="2" l="1"/>
  <c r="A348" i="2"/>
  <c r="B348" i="2"/>
  <c r="F348" i="2"/>
  <c r="D348" i="2"/>
  <c r="C348" i="2"/>
  <c r="C349" i="2" l="1"/>
  <c r="F349" i="2"/>
  <c r="A349" i="2"/>
  <c r="E349" i="2"/>
  <c r="D349" i="2"/>
  <c r="B349" i="2"/>
  <c r="E350" i="2" l="1"/>
  <c r="A350" i="2"/>
  <c r="F350" i="2"/>
  <c r="D350" i="2"/>
  <c r="C350" i="2"/>
  <c r="B350" i="2"/>
  <c r="C351" i="2" l="1"/>
  <c r="E351" i="2"/>
  <c r="D351" i="2"/>
  <c r="B351" i="2"/>
  <c r="F351" i="2"/>
  <c r="A351" i="2"/>
  <c r="E352" i="2" l="1"/>
  <c r="A352" i="2"/>
  <c r="D352" i="2"/>
  <c r="C352" i="2"/>
  <c r="B352" i="2"/>
  <c r="F352" i="2"/>
  <c r="C353" i="2" l="1"/>
  <c r="D353" i="2"/>
  <c r="B353" i="2"/>
  <c r="F353" i="2"/>
  <c r="A353" i="2"/>
  <c r="E353" i="2"/>
  <c r="E354" i="2" l="1"/>
  <c r="A354" i="2"/>
  <c r="C354" i="2"/>
  <c r="B354" i="2"/>
  <c r="F354" i="2"/>
  <c r="D354" i="2"/>
  <c r="C355" i="2" l="1"/>
  <c r="B355" i="2"/>
  <c r="F355" i="2"/>
  <c r="A355" i="2"/>
  <c r="E355" i="2"/>
  <c r="D355" i="2"/>
  <c r="E356" i="2" l="1"/>
  <c r="A356" i="2"/>
  <c r="B356" i="2"/>
  <c r="F356" i="2"/>
  <c r="D356" i="2"/>
  <c r="C356" i="2"/>
  <c r="C357" i="2" l="1"/>
  <c r="F357" i="2"/>
  <c r="A357" i="2"/>
  <c r="E357" i="2"/>
  <c r="D357" i="2"/>
  <c r="B357" i="2"/>
  <c r="E358" i="2" l="1"/>
  <c r="A358" i="2"/>
  <c r="F358" i="2"/>
  <c r="D358" i="2"/>
  <c r="C358" i="2"/>
  <c r="B358" i="2"/>
  <c r="C359" i="2" l="1"/>
  <c r="E359" i="2"/>
  <c r="D359" i="2"/>
  <c r="B359" i="2"/>
  <c r="F359" i="2"/>
  <c r="A359" i="2"/>
  <c r="E360" i="2" l="1"/>
  <c r="A360" i="2"/>
  <c r="D360" i="2"/>
  <c r="C360" i="2"/>
  <c r="B360" i="2"/>
  <c r="F360" i="2"/>
  <c r="C361" i="2" l="1"/>
  <c r="D361" i="2"/>
  <c r="B361" i="2"/>
  <c r="F361" i="2"/>
  <c r="A361" i="2"/>
  <c r="E361" i="2"/>
  <c r="E362" i="2" l="1"/>
  <c r="A362" i="2"/>
  <c r="C362" i="2"/>
  <c r="B362" i="2"/>
  <c r="F362" i="2"/>
  <c r="D362" i="2"/>
  <c r="C363" i="2" l="1"/>
  <c r="B363" i="2"/>
  <c r="F363" i="2"/>
  <c r="A363" i="2"/>
  <c r="E363" i="2"/>
  <c r="D363" i="2"/>
  <c r="E364" i="2" l="1"/>
  <c r="A364" i="2"/>
  <c r="B364" i="2"/>
  <c r="F364" i="2"/>
  <c r="D364" i="2"/>
  <c r="C364" i="2"/>
  <c r="E365" i="2" l="1"/>
  <c r="C365" i="2"/>
  <c r="A365" i="2"/>
  <c r="F365" i="2"/>
  <c r="D365" i="2"/>
  <c r="B365" i="2"/>
  <c r="C366" i="2" l="1"/>
  <c r="E366" i="2"/>
  <c r="A366" i="2"/>
  <c r="B366" i="2"/>
  <c r="F366" i="2"/>
  <c r="D366" i="2"/>
  <c r="E367" i="2" l="1"/>
  <c r="A367" i="2"/>
  <c r="C367" i="2"/>
  <c r="D367" i="2"/>
  <c r="B367" i="2"/>
  <c r="F367" i="2"/>
  <c r="C368" i="2" l="1"/>
  <c r="E368" i="2"/>
  <c r="A368" i="2"/>
  <c r="F368" i="2"/>
  <c r="D368" i="2"/>
  <c r="B368" i="2"/>
  <c r="E369" i="2" l="1"/>
  <c r="A369" i="2"/>
  <c r="C369" i="2"/>
  <c r="F369" i="2"/>
  <c r="D369" i="2"/>
  <c r="B369" i="2"/>
  <c r="C370" i="2" l="1"/>
  <c r="E370" i="2"/>
  <c r="A370" i="2"/>
  <c r="B370" i="2"/>
  <c r="F370" i="2"/>
  <c r="D370" i="2"/>
  <c r="E371" i="2" l="1"/>
  <c r="A371" i="2"/>
  <c r="C371" i="2"/>
  <c r="D371" i="2"/>
  <c r="B371" i="2"/>
  <c r="F371" i="2"/>
  <c r="C372" i="2" l="1"/>
  <c r="E372" i="2"/>
  <c r="A372" i="2"/>
  <c r="F372" i="2"/>
  <c r="D372" i="2"/>
  <c r="B372" i="2"/>
  <c r="E373" i="2" l="1"/>
  <c r="A373" i="2"/>
  <c r="C373" i="2"/>
  <c r="F373" i="2"/>
  <c r="D373" i="2"/>
  <c r="B373" i="2"/>
  <c r="C374" i="2" l="1"/>
  <c r="E374" i="2"/>
  <c r="A374" i="2"/>
  <c r="B374" i="2"/>
  <c r="F374" i="2"/>
  <c r="D374" i="2"/>
  <c r="D375" i="2" l="1"/>
  <c r="F375" i="2"/>
  <c r="A375" i="2"/>
  <c r="C375" i="2"/>
  <c r="E375" i="2"/>
  <c r="B375" i="2"/>
  <c r="F376" i="2" l="1"/>
  <c r="B376" i="2"/>
  <c r="E376" i="2"/>
  <c r="C376" i="2"/>
  <c r="D376" i="2"/>
  <c r="A376" i="2"/>
  <c r="D377" i="2" l="1"/>
  <c r="E377" i="2"/>
  <c r="B377" i="2"/>
  <c r="C377" i="2"/>
  <c r="A377" i="2"/>
  <c r="F377" i="2"/>
  <c r="F378" i="2" l="1"/>
  <c r="B378" i="2"/>
  <c r="D378" i="2"/>
  <c r="A378" i="2"/>
  <c r="E378" i="2"/>
  <c r="C378" i="2"/>
  <c r="D379" i="2" l="1"/>
  <c r="C379" i="2"/>
  <c r="F379" i="2"/>
  <c r="A379" i="2"/>
  <c r="B379" i="2"/>
  <c r="E379" i="2"/>
  <c r="F380" i="2" l="1"/>
  <c r="B380" i="2"/>
  <c r="C380" i="2"/>
  <c r="E380" i="2"/>
  <c r="D380" i="2"/>
  <c r="A380" i="2"/>
  <c r="D381" i="2" l="1"/>
  <c r="B381" i="2"/>
  <c r="E381" i="2"/>
  <c r="A381" i="2"/>
  <c r="F381" i="2"/>
  <c r="C381" i="2"/>
  <c r="F382" i="2" l="1"/>
  <c r="B382" i="2"/>
  <c r="A382" i="2"/>
  <c r="D382" i="2"/>
  <c r="E382" i="2"/>
  <c r="C382" i="2"/>
  <c r="D383" i="2" l="1"/>
  <c r="F383" i="2"/>
  <c r="A383" i="2"/>
  <c r="C383" i="2"/>
  <c r="E383" i="2"/>
  <c r="B383" i="2"/>
  <c r="F384" i="2" l="1"/>
  <c r="B384" i="2"/>
  <c r="E384" i="2"/>
  <c r="C384" i="2"/>
  <c r="D384" i="2"/>
  <c r="A384" i="2"/>
  <c r="D385" i="2" l="1"/>
  <c r="E385" i="2"/>
  <c r="B385" i="2"/>
  <c r="F385" i="2"/>
  <c r="C385" i="2"/>
  <c r="A385" i="2"/>
  <c r="F386" i="2" l="1"/>
  <c r="B386" i="2"/>
  <c r="D386" i="2"/>
  <c r="A386" i="2"/>
  <c r="C386" i="2"/>
  <c r="E386" i="2"/>
  <c r="D387" i="2" l="1"/>
  <c r="C387" i="2"/>
  <c r="F387" i="2"/>
  <c r="A387" i="2"/>
  <c r="E387" i="2"/>
  <c r="B387" i="2"/>
  <c r="F388" i="2" l="1"/>
  <c r="B388" i="2"/>
  <c r="C388" i="2"/>
  <c r="E388" i="2"/>
  <c r="A388" i="2"/>
  <c r="D388" i="2"/>
  <c r="D389" i="2" l="1"/>
  <c r="B389" i="2"/>
  <c r="E389" i="2"/>
  <c r="F389" i="2"/>
  <c r="C389" i="2"/>
  <c r="A389" i="2"/>
  <c r="F390" i="2" l="1"/>
  <c r="B390" i="2"/>
  <c r="A390" i="2"/>
  <c r="D390" i="2"/>
  <c r="E390" i="2"/>
  <c r="C390" i="2"/>
  <c r="D391" i="2" l="1"/>
  <c r="F391" i="2"/>
  <c r="A391" i="2"/>
  <c r="C391" i="2"/>
  <c r="E391" i="2"/>
  <c r="B391" i="2"/>
  <c r="F392" i="2" l="1"/>
  <c r="B392" i="2"/>
  <c r="E392" i="2"/>
  <c r="C392" i="2"/>
  <c r="D392" i="2"/>
  <c r="A392" i="2"/>
  <c r="D393" i="2" l="1"/>
  <c r="E393" i="2"/>
  <c r="B393" i="2"/>
  <c r="C393" i="2"/>
  <c r="A393" i="2"/>
  <c r="F393" i="2"/>
  <c r="F394" i="2" l="1"/>
  <c r="B394" i="2"/>
  <c r="D394" i="2"/>
  <c r="A394" i="2"/>
  <c r="E394" i="2"/>
  <c r="C394" i="2"/>
  <c r="D395" i="2" l="1"/>
  <c r="C395" i="2"/>
  <c r="F395" i="2"/>
  <c r="A395" i="2"/>
  <c r="B395" i="2"/>
  <c r="E395" i="2"/>
  <c r="F396" i="2" l="1"/>
  <c r="B396" i="2"/>
  <c r="C396" i="2"/>
  <c r="E396" i="2"/>
  <c r="D396" i="2"/>
  <c r="A396" i="2"/>
  <c r="D397" i="2" l="1"/>
  <c r="B397" i="2"/>
  <c r="E397" i="2"/>
  <c r="A397" i="2"/>
  <c r="F397" i="2"/>
  <c r="C397" i="2"/>
  <c r="F398" i="2" l="1"/>
  <c r="B398" i="2"/>
  <c r="A398" i="2"/>
  <c r="D398" i="2"/>
  <c r="E398" i="2"/>
  <c r="C398" i="2"/>
  <c r="D399" i="2" l="1"/>
  <c r="F399" i="2"/>
  <c r="A399" i="2"/>
  <c r="C399" i="2"/>
  <c r="E399" i="2"/>
  <c r="B399" i="2"/>
  <c r="F400" i="2" l="1"/>
  <c r="B400" i="2"/>
  <c r="E400" i="2"/>
  <c r="C400" i="2"/>
  <c r="D400" i="2"/>
  <c r="A400" i="2"/>
  <c r="D401" i="2" l="1"/>
  <c r="E401" i="2"/>
  <c r="B401" i="2"/>
  <c r="F401" i="2"/>
  <c r="C401" i="2"/>
  <c r="A401" i="2"/>
  <c r="F402" i="2" l="1"/>
  <c r="B402" i="2"/>
  <c r="D402" i="2"/>
  <c r="A402" i="2"/>
  <c r="C402" i="2"/>
  <c r="E402" i="2"/>
  <c r="D403" i="2" l="1"/>
  <c r="C403" i="2"/>
  <c r="F403" i="2"/>
  <c r="A403" i="2"/>
  <c r="E403" i="2"/>
  <c r="B403" i="2"/>
  <c r="F404" i="2" l="1"/>
  <c r="B404" i="2"/>
  <c r="C404" i="2"/>
  <c r="E404" i="2"/>
  <c r="A404" i="2"/>
  <c r="D404" i="2"/>
  <c r="D405" i="2" l="1"/>
  <c r="B405" i="2"/>
  <c r="E405" i="2"/>
  <c r="F405" i="2"/>
  <c r="C405" i="2"/>
  <c r="A405" i="2"/>
  <c r="F406" i="2" l="1"/>
  <c r="B406" i="2"/>
  <c r="A406" i="2"/>
  <c r="D406" i="2"/>
  <c r="E406" i="2"/>
  <c r="C406" i="2"/>
  <c r="D407" i="2" l="1"/>
  <c r="F407" i="2"/>
  <c r="A407" i="2"/>
  <c r="C407" i="2"/>
  <c r="E407" i="2"/>
  <c r="B407" i="2"/>
  <c r="F408" i="2" l="1"/>
  <c r="B408" i="2"/>
  <c r="E408" i="2"/>
  <c r="C408" i="2"/>
  <c r="D408" i="2"/>
  <c r="A408" i="2"/>
  <c r="D409" i="2" l="1"/>
  <c r="E409" i="2"/>
  <c r="B409" i="2"/>
  <c r="C409" i="2"/>
  <c r="A409" i="2"/>
  <c r="F409" i="2"/>
  <c r="F410" i="2" l="1"/>
  <c r="B410" i="2"/>
  <c r="D410" i="2"/>
  <c r="A410" i="2"/>
  <c r="E410" i="2"/>
  <c r="C410" i="2"/>
  <c r="D411" i="2" l="1"/>
  <c r="C411" i="2"/>
  <c r="F411" i="2"/>
  <c r="A411" i="2"/>
  <c r="B411" i="2"/>
  <c r="E411" i="2"/>
  <c r="F412" i="2" l="1"/>
  <c r="B412" i="2"/>
  <c r="C412" i="2"/>
  <c r="E412" i="2"/>
  <c r="D412" i="2"/>
  <c r="A412" i="2"/>
  <c r="D413" i="2" l="1"/>
  <c r="B413" i="2"/>
  <c r="E413" i="2"/>
  <c r="A413" i="2"/>
  <c r="F413" i="2"/>
  <c r="C413" i="2"/>
  <c r="F414" i="2" l="1"/>
  <c r="B414" i="2"/>
  <c r="A414" i="2"/>
  <c r="D414" i="2"/>
  <c r="E414" i="2"/>
  <c r="C414" i="2"/>
  <c r="D415" i="2" l="1"/>
  <c r="F415" i="2"/>
  <c r="A415" i="2"/>
  <c r="C415" i="2"/>
  <c r="E415" i="2"/>
  <c r="B415" i="2"/>
  <c r="F416" i="2" l="1"/>
  <c r="B416" i="2"/>
  <c r="E416" i="2"/>
  <c r="C416" i="2"/>
  <c r="D416" i="2"/>
  <c r="A416" i="2"/>
  <c r="D417" i="2" l="1"/>
  <c r="E417" i="2"/>
  <c r="B417" i="2"/>
  <c r="F417" i="2"/>
  <c r="C417" i="2"/>
  <c r="A417" i="2"/>
  <c r="F418" i="2" l="1"/>
  <c r="B418" i="2"/>
  <c r="D418" i="2"/>
  <c r="A418" i="2"/>
  <c r="C418" i="2"/>
  <c r="E418" i="2"/>
  <c r="D419" i="2" l="1"/>
  <c r="C419" i="2"/>
  <c r="B419" i="2"/>
  <c r="F419" i="2"/>
  <c r="A419" i="2"/>
  <c r="E419" i="2"/>
  <c r="F420" i="2" l="1"/>
  <c r="B420" i="2"/>
  <c r="C420" i="2"/>
  <c r="A420" i="2"/>
  <c r="E420" i="2"/>
  <c r="D420" i="2"/>
  <c r="D421" i="2" l="1"/>
  <c r="B421" i="2"/>
  <c r="F421" i="2"/>
  <c r="A421" i="2"/>
  <c r="E421" i="2"/>
  <c r="C421" i="2"/>
  <c r="F422" i="2" l="1"/>
  <c r="B422" i="2"/>
  <c r="A422" i="2"/>
  <c r="E422" i="2"/>
  <c r="D422" i="2"/>
  <c r="C422" i="2"/>
  <c r="D423" i="2" l="1"/>
  <c r="F423" i="2"/>
  <c r="A423" i="2"/>
  <c r="E423" i="2"/>
  <c r="C423" i="2"/>
  <c r="B423" i="2"/>
  <c r="F424" i="2" l="1"/>
  <c r="B424" i="2"/>
  <c r="E424" i="2"/>
  <c r="D424" i="2"/>
  <c r="C424" i="2"/>
  <c r="A424" i="2"/>
  <c r="D425" i="2" l="1"/>
  <c r="E425" i="2"/>
  <c r="C425" i="2"/>
  <c r="B425" i="2"/>
  <c r="A425" i="2"/>
  <c r="F425" i="2"/>
  <c r="F426" i="2" l="1"/>
  <c r="B426" i="2"/>
  <c r="D426" i="2"/>
  <c r="C426" i="2"/>
  <c r="A426" i="2"/>
  <c r="E426" i="2"/>
  <c r="D427" i="2" l="1"/>
  <c r="C427" i="2"/>
  <c r="B427" i="2"/>
  <c r="F427" i="2"/>
  <c r="A427" i="2"/>
  <c r="E427" i="2"/>
  <c r="F428" i="2" l="1"/>
  <c r="B428" i="2"/>
  <c r="C428" i="2"/>
  <c r="A428" i="2"/>
  <c r="E428" i="2"/>
  <c r="D428" i="2"/>
  <c r="D429" i="2" l="1"/>
  <c r="B429" i="2"/>
  <c r="F429" i="2"/>
  <c r="A429" i="2"/>
  <c r="E429" i="2"/>
  <c r="C429" i="2"/>
  <c r="F430" i="2" l="1"/>
  <c r="B430" i="2"/>
  <c r="A430" i="2"/>
  <c r="E430" i="2"/>
  <c r="D430" i="2"/>
  <c r="C430" i="2"/>
  <c r="D431" i="2" l="1"/>
  <c r="F431" i="2"/>
  <c r="A431" i="2"/>
  <c r="E431" i="2"/>
  <c r="C431" i="2"/>
  <c r="B431" i="2"/>
  <c r="F432" i="2" l="1"/>
  <c r="B432" i="2"/>
  <c r="E432" i="2"/>
  <c r="D432" i="2"/>
  <c r="C432" i="2"/>
  <c r="A432" i="2"/>
  <c r="D433" i="2" l="1"/>
  <c r="E433" i="2"/>
  <c r="C433" i="2"/>
  <c r="B433" i="2"/>
  <c r="F433" i="2"/>
  <c r="A433" i="2"/>
  <c r="F434" i="2" l="1"/>
  <c r="B434" i="2"/>
  <c r="D434" i="2"/>
  <c r="C434" i="2"/>
  <c r="A434" i="2"/>
  <c r="E434" i="2"/>
  <c r="D435" i="2" l="1"/>
  <c r="C435" i="2"/>
  <c r="B435" i="2"/>
  <c r="F435" i="2"/>
  <c r="A435" i="2"/>
  <c r="E435" i="2"/>
  <c r="F436" i="2" l="1"/>
  <c r="B436" i="2"/>
  <c r="C436" i="2"/>
  <c r="A436" i="2"/>
  <c r="E436" i="2"/>
  <c r="D436" i="2"/>
  <c r="D437" i="2" l="1"/>
  <c r="B437" i="2"/>
  <c r="F437" i="2"/>
  <c r="A437" i="2"/>
  <c r="E437" i="2"/>
  <c r="C437" i="2"/>
  <c r="F438" i="2" l="1"/>
  <c r="B438" i="2"/>
  <c r="A438" i="2"/>
  <c r="E438" i="2"/>
  <c r="D438" i="2"/>
  <c r="C438" i="2"/>
  <c r="D439" i="2" l="1"/>
  <c r="F439" i="2"/>
  <c r="A439" i="2"/>
  <c r="E439" i="2"/>
  <c r="C439" i="2"/>
  <c r="B439" i="2"/>
  <c r="F440" i="2" l="1"/>
  <c r="B440" i="2"/>
  <c r="E440" i="2"/>
  <c r="D440" i="2"/>
  <c r="C440" i="2"/>
  <c r="A440" i="2"/>
  <c r="D441" i="2" l="1"/>
  <c r="E441" i="2"/>
  <c r="C441" i="2"/>
  <c r="B441" i="2"/>
  <c r="F441" i="2"/>
  <c r="A441" i="2"/>
  <c r="F442" i="2" l="1"/>
  <c r="B442" i="2"/>
  <c r="D442" i="2"/>
  <c r="C442" i="2"/>
  <c r="A442" i="2"/>
  <c r="E442" i="2"/>
  <c r="D443" i="2" l="1"/>
  <c r="C443" i="2"/>
  <c r="B443" i="2"/>
  <c r="F443" i="2"/>
  <c r="A443" i="2"/>
  <c r="E443" i="2"/>
  <c r="F444" i="2" l="1"/>
  <c r="B444" i="2"/>
  <c r="C444" i="2"/>
  <c r="A444" i="2"/>
  <c r="E444" i="2"/>
  <c r="D444" i="2"/>
  <c r="D445" i="2" l="1"/>
  <c r="B445" i="2"/>
  <c r="F445" i="2"/>
  <c r="A445" i="2"/>
  <c r="E445" i="2"/>
  <c r="C445" i="2"/>
  <c r="C446" i="2" l="1"/>
  <c r="B446" i="2"/>
  <c r="A446" i="2"/>
  <c r="F446" i="2"/>
  <c r="E446" i="2"/>
  <c r="D446" i="2"/>
  <c r="E447" i="2" l="1"/>
  <c r="A447" i="2"/>
  <c r="B447" i="2"/>
  <c r="C447" i="2"/>
  <c r="F447" i="2"/>
  <c r="D447" i="2"/>
  <c r="C448" i="2" l="1"/>
  <c r="F448" i="2"/>
  <c r="A448" i="2"/>
  <c r="D448" i="2"/>
  <c r="B448" i="2"/>
  <c r="E448" i="2"/>
  <c r="E449" i="2" l="1"/>
  <c r="A449" i="2"/>
  <c r="F449" i="2"/>
  <c r="D449" i="2"/>
  <c r="C449" i="2"/>
  <c r="B449" i="2"/>
  <c r="C450" i="2" l="1"/>
  <c r="E450" i="2"/>
  <c r="F450" i="2"/>
  <c r="D450" i="2"/>
  <c r="B450" i="2"/>
  <c r="A450" i="2"/>
  <c r="E451" i="2" l="1"/>
  <c r="A451" i="2"/>
  <c r="D451" i="2"/>
  <c r="F451" i="2"/>
  <c r="C451" i="2"/>
  <c r="B451" i="2"/>
  <c r="C452" i="2" l="1"/>
  <c r="D452" i="2"/>
  <c r="A452" i="2"/>
  <c r="F452" i="2"/>
  <c r="E452" i="2"/>
  <c r="B452" i="2"/>
  <c r="E453" i="2" l="1"/>
  <c r="A453" i="2"/>
  <c r="C453" i="2"/>
  <c r="B453" i="2"/>
  <c r="F453" i="2"/>
  <c r="D453" i="2"/>
  <c r="C454" i="2" l="1"/>
  <c r="B454" i="2"/>
  <c r="D454" i="2"/>
  <c r="A454" i="2"/>
  <c r="F454" i="2"/>
  <c r="E454" i="2"/>
  <c r="E455" i="2" l="1"/>
  <c r="A455" i="2"/>
  <c r="B455" i="2"/>
  <c r="D455" i="2"/>
  <c r="C455" i="2"/>
  <c r="F455" i="2"/>
  <c r="C456" i="2" l="1"/>
  <c r="F456" i="2"/>
  <c r="A456" i="2"/>
  <c r="E456" i="2"/>
  <c r="D456" i="2"/>
  <c r="B456" i="2"/>
  <c r="E457" i="2" l="1"/>
  <c r="A457" i="2"/>
  <c r="F457" i="2"/>
  <c r="D457" i="2"/>
  <c r="C457" i="2"/>
  <c r="B457" i="2"/>
  <c r="C458" i="2" l="1"/>
  <c r="E458" i="2"/>
  <c r="A458" i="2"/>
  <c r="F458" i="2"/>
  <c r="D458" i="2"/>
  <c r="B458" i="2"/>
  <c r="E459" i="2" l="1"/>
  <c r="A459" i="2"/>
  <c r="D459" i="2"/>
  <c r="B459" i="2"/>
  <c r="F459" i="2"/>
  <c r="C459" i="2"/>
  <c r="F460" i="2" l="1"/>
  <c r="C460" i="2"/>
  <c r="D460" i="2"/>
  <c r="B460" i="2"/>
  <c r="A460" i="2"/>
  <c r="E460" i="2"/>
  <c r="D461" i="2" l="1"/>
  <c r="B461" i="2"/>
  <c r="E461" i="2"/>
  <c r="F461" i="2"/>
  <c r="C461" i="2"/>
  <c r="A461" i="2"/>
  <c r="F462" i="2" l="1"/>
  <c r="B462" i="2"/>
  <c r="A462" i="2"/>
  <c r="E462" i="2"/>
  <c r="D462" i="2"/>
  <c r="C462" i="2"/>
  <c r="D463" i="2" l="1"/>
  <c r="F463" i="2"/>
  <c r="A463" i="2"/>
  <c r="C463" i="2"/>
  <c r="B463" i="2"/>
  <c r="E463" i="2"/>
  <c r="F464" i="2" l="1"/>
  <c r="B464" i="2"/>
  <c r="E464" i="2"/>
  <c r="A464" i="2"/>
  <c r="D464" i="2"/>
  <c r="C464" i="2"/>
  <c r="D465" i="2" l="1"/>
  <c r="E465" i="2"/>
  <c r="B465" i="2"/>
  <c r="A465" i="2"/>
  <c r="F465" i="2"/>
  <c r="C465" i="2"/>
  <c r="F466" i="2" l="1"/>
  <c r="B466" i="2"/>
  <c r="D466" i="2"/>
  <c r="C466" i="2"/>
  <c r="E466" i="2"/>
  <c r="A466" i="2"/>
  <c r="D467" i="2" l="1"/>
  <c r="C467" i="2"/>
  <c r="E467" i="2"/>
  <c r="F467" i="2"/>
  <c r="B467" i="2"/>
  <c r="A467" i="2"/>
  <c r="F468" i="2" l="1"/>
  <c r="B468" i="2"/>
  <c r="C468" i="2"/>
  <c r="E468" i="2"/>
  <c r="A468" i="2"/>
  <c r="D468" i="2"/>
  <c r="D469" i="2" l="1"/>
  <c r="B469" i="2"/>
  <c r="F469" i="2"/>
  <c r="E469" i="2"/>
  <c r="C469" i="2"/>
  <c r="A469" i="2"/>
  <c r="F470" i="2" l="1"/>
  <c r="B470" i="2"/>
  <c r="A470" i="2"/>
  <c r="E470" i="2"/>
  <c r="D470" i="2"/>
  <c r="C470" i="2"/>
  <c r="D471" i="2" l="1"/>
  <c r="F471" i="2"/>
  <c r="A471" i="2"/>
  <c r="B471" i="2"/>
  <c r="C471" i="2"/>
  <c r="E471" i="2"/>
  <c r="F472" i="2" l="1"/>
  <c r="B472" i="2"/>
  <c r="E472" i="2"/>
  <c r="C472" i="2"/>
  <c r="D472" i="2"/>
  <c r="A472" i="2"/>
  <c r="D473" i="2" l="1"/>
  <c r="E473" i="2"/>
  <c r="C473" i="2"/>
  <c r="A473" i="2"/>
  <c r="F473" i="2"/>
  <c r="B473" i="2"/>
  <c r="F474" i="2" l="1"/>
  <c r="B474" i="2"/>
  <c r="D474" i="2"/>
  <c r="E474" i="2"/>
  <c r="C474" i="2"/>
  <c r="A474" i="2"/>
  <c r="D475" i="2" l="1"/>
  <c r="C475" i="2"/>
  <c r="F475" i="2"/>
  <c r="E475" i="2"/>
  <c r="B475" i="2"/>
  <c r="A475" i="2"/>
  <c r="F476" i="2" l="1"/>
  <c r="B476" i="2"/>
  <c r="C476" i="2"/>
  <c r="A476" i="2"/>
  <c r="E476" i="2"/>
  <c r="D476" i="2"/>
  <c r="D477" i="2" l="1"/>
  <c r="B477" i="2"/>
  <c r="A477" i="2"/>
  <c r="E477" i="2"/>
  <c r="C477" i="2"/>
  <c r="F477" i="2"/>
  <c r="F478" i="2" l="1"/>
  <c r="B478" i="2"/>
  <c r="A478" i="2"/>
  <c r="C478" i="2"/>
  <c r="E478" i="2"/>
  <c r="D478" i="2"/>
  <c r="D479" i="2" l="1"/>
  <c r="F479" i="2"/>
  <c r="A479" i="2"/>
  <c r="C479" i="2"/>
  <c r="B479" i="2"/>
  <c r="E479" i="2"/>
  <c r="F480" i="2" l="1"/>
  <c r="B480" i="2"/>
  <c r="E480" i="2"/>
  <c r="D480" i="2"/>
  <c r="C480" i="2"/>
  <c r="A480" i="2"/>
  <c r="D481" i="2" l="1"/>
  <c r="E481" i="2"/>
  <c r="F481" i="2"/>
  <c r="A481" i="2"/>
  <c r="C481" i="2"/>
  <c r="B481" i="2"/>
  <c r="F482" i="2" l="1"/>
  <c r="B482" i="2"/>
  <c r="D482" i="2"/>
  <c r="C482" i="2"/>
  <c r="A482" i="2"/>
  <c r="E482" i="2"/>
  <c r="D483" i="2" l="1"/>
  <c r="C483" i="2"/>
  <c r="A483" i="2"/>
  <c r="F483" i="2"/>
  <c r="E483" i="2"/>
  <c r="B483" i="2"/>
  <c r="F484" i="2" l="1"/>
  <c r="B484" i="2"/>
  <c r="C484" i="2"/>
  <c r="A484" i="2"/>
  <c r="E484" i="2"/>
  <c r="D484" i="2"/>
  <c r="D485" i="2" l="1"/>
  <c r="B485" i="2"/>
  <c r="C485" i="2"/>
  <c r="E485" i="2"/>
  <c r="A485" i="2"/>
  <c r="F485" i="2"/>
  <c r="F486" i="2" l="1"/>
  <c r="B486" i="2"/>
  <c r="A486" i="2"/>
  <c r="D486" i="2"/>
  <c r="E486" i="2"/>
  <c r="C486" i="2"/>
  <c r="D487" i="2" l="1"/>
  <c r="F487" i="2"/>
  <c r="A487" i="2"/>
  <c r="E487" i="2"/>
  <c r="B487" i="2"/>
  <c r="C487" i="2"/>
  <c r="F488" i="2" l="1"/>
  <c r="B488" i="2"/>
  <c r="E488" i="2"/>
  <c r="D488" i="2"/>
  <c r="C488" i="2"/>
  <c r="A488" i="2"/>
  <c r="D489" i="2" l="1"/>
  <c r="E489" i="2"/>
  <c r="A489" i="2"/>
  <c r="F489" i="2"/>
  <c r="C489" i="2"/>
  <c r="B489" i="2"/>
  <c r="F490" i="2" l="1"/>
  <c r="B490" i="2"/>
  <c r="D490" i="2"/>
  <c r="A490" i="2"/>
  <c r="C490" i="2"/>
  <c r="E490" i="2"/>
  <c r="D491" i="2" l="1"/>
  <c r="C491" i="2"/>
  <c r="B491" i="2"/>
  <c r="F491" i="2"/>
  <c r="E491" i="2"/>
  <c r="A491" i="2"/>
  <c r="F492" i="2" l="1"/>
  <c r="B492" i="2"/>
  <c r="C492" i="2"/>
  <c r="D492" i="2"/>
  <c r="E492" i="2"/>
  <c r="A492" i="2"/>
  <c r="D493" i="2" l="1"/>
  <c r="B493" i="2"/>
  <c r="E493" i="2"/>
  <c r="C493" i="2"/>
  <c r="A493" i="2"/>
  <c r="F493" i="2"/>
  <c r="F494" i="2" l="1"/>
  <c r="B494" i="2"/>
  <c r="A494" i="2"/>
  <c r="E494" i="2"/>
  <c r="D494" i="2"/>
  <c r="C494" i="2"/>
  <c r="D495" i="2" l="1"/>
  <c r="F495" i="2"/>
  <c r="A495" i="2"/>
  <c r="B495" i="2"/>
  <c r="E495" i="2"/>
  <c r="C495" i="2"/>
  <c r="F496" i="2" l="1"/>
  <c r="B496" i="2"/>
  <c r="E496" i="2"/>
  <c r="A496" i="2"/>
  <c r="D496" i="2"/>
  <c r="C496" i="2"/>
  <c r="D497" i="2" l="1"/>
  <c r="E497" i="2"/>
  <c r="B497" i="2"/>
  <c r="F497" i="2"/>
  <c r="C497" i="2"/>
  <c r="A497" i="2"/>
  <c r="F498" i="2" l="1"/>
  <c r="B498" i="2"/>
  <c r="D498" i="2"/>
  <c r="C498" i="2"/>
  <c r="A498" i="2"/>
  <c r="E498" i="2"/>
  <c r="D499" i="2" l="1"/>
  <c r="C499" i="2"/>
  <c r="E499" i="2"/>
  <c r="F499" i="2"/>
  <c r="B499" i="2"/>
  <c r="A499" i="2"/>
  <c r="F500" i="2" l="1"/>
  <c r="B500" i="2"/>
  <c r="C500" i="2"/>
  <c r="E500" i="2"/>
  <c r="D500" i="2"/>
  <c r="A500" i="2"/>
  <c r="D501" i="2" l="1"/>
  <c r="B501" i="2"/>
  <c r="F501" i="2"/>
  <c r="C501" i="2"/>
  <c r="A501" i="2"/>
  <c r="E501" i="2"/>
  <c r="F502" i="2" l="1"/>
  <c r="B502" i="2"/>
  <c r="A502" i="2"/>
  <c r="E502" i="2"/>
  <c r="D502" i="2"/>
  <c r="C502" i="2"/>
  <c r="D503" i="2" l="1"/>
  <c r="F503" i="2"/>
  <c r="A503" i="2"/>
  <c r="B503" i="2"/>
  <c r="E503" i="2"/>
  <c r="C503" i="2"/>
  <c r="F504" i="2" l="1"/>
  <c r="B504" i="2"/>
  <c r="E504" i="2"/>
  <c r="C504" i="2"/>
  <c r="D504" i="2"/>
  <c r="A504" i="2"/>
  <c r="D505" i="2" l="1"/>
  <c r="E505" i="2"/>
  <c r="A505" i="2"/>
  <c r="C505" i="2"/>
  <c r="F505" i="2"/>
  <c r="B505" i="2"/>
  <c r="F506" i="2" l="1"/>
  <c r="B506" i="2"/>
  <c r="D506" i="2"/>
  <c r="A506" i="2"/>
  <c r="E506" i="2"/>
  <c r="C506" i="2"/>
  <c r="D507" i="2" l="1"/>
  <c r="C507" i="2"/>
  <c r="B507" i="2"/>
  <c r="F507" i="2"/>
  <c r="A507" i="2"/>
  <c r="E507" i="2"/>
  <c r="F508" i="2" l="1"/>
  <c r="B508" i="2"/>
  <c r="C508" i="2"/>
  <c r="D508" i="2"/>
  <c r="E508" i="2"/>
  <c r="A508" i="2"/>
  <c r="D509" i="2" l="1"/>
  <c r="B509" i="2"/>
  <c r="E509" i="2"/>
  <c r="A509" i="2"/>
  <c r="C509" i="2"/>
  <c r="F509" i="2"/>
  <c r="F510" i="2" l="1"/>
  <c r="B510" i="2"/>
  <c r="A510" i="2"/>
  <c r="E510" i="2"/>
  <c r="C510" i="2"/>
  <c r="D510" i="2"/>
  <c r="D511" i="2" l="1"/>
  <c r="F511" i="2"/>
  <c r="A511" i="2"/>
  <c r="C511" i="2"/>
  <c r="E511" i="2"/>
  <c r="B511" i="2"/>
  <c r="F512" i="2" l="1"/>
  <c r="B512" i="2"/>
  <c r="E512" i="2"/>
  <c r="A512" i="2"/>
  <c r="D512" i="2"/>
  <c r="C512" i="2"/>
  <c r="D513" i="2" l="1"/>
  <c r="E513" i="2"/>
  <c r="B513" i="2"/>
  <c r="F513" i="2"/>
  <c r="C513" i="2"/>
  <c r="A513" i="2"/>
  <c r="F514" i="2" l="1"/>
  <c r="B514" i="2"/>
  <c r="D514" i="2"/>
  <c r="C514" i="2"/>
  <c r="A514" i="2"/>
  <c r="E514" i="2"/>
  <c r="D515" i="2" l="1"/>
  <c r="C515" i="2"/>
  <c r="E515" i="2"/>
  <c r="A515" i="2"/>
  <c r="F515" i="2"/>
  <c r="B515" i="2"/>
  <c r="F516" i="2" l="1"/>
  <c r="B516" i="2"/>
  <c r="C516" i="2"/>
  <c r="E516" i="2"/>
  <c r="A516" i="2"/>
  <c r="D516" i="2"/>
</calcChain>
</file>

<file path=xl/sharedStrings.xml><?xml version="1.0" encoding="utf-8"?>
<sst xmlns="http://schemas.openxmlformats.org/spreadsheetml/2006/main" count="8412" uniqueCount="733">
  <si>
    <t>Calcul d'annuité constante &amp; tableau d'amortissement d'emprunt</t>
  </si>
  <si>
    <r>
      <t xml:space="preserve">Si j'emprunte une somme </t>
    </r>
    <r>
      <rPr>
        <b/>
        <sz val="10"/>
        <rFont val="Arial"/>
        <family val="2"/>
      </rPr>
      <t>VA</t>
    </r>
    <r>
      <rPr>
        <sz val="10"/>
        <rFont val="Arial"/>
        <family val="2"/>
      </rPr>
      <t xml:space="preserve">, sur </t>
    </r>
    <r>
      <rPr>
        <b/>
        <i/>
        <sz val="10"/>
        <rFont val="Arial"/>
        <family val="2"/>
      </rPr>
      <t>n</t>
    </r>
    <r>
      <rPr>
        <sz val="10"/>
        <rFont val="Arial"/>
        <family val="2"/>
      </rPr>
      <t xml:space="preserve"> périodes, au taux </t>
    </r>
    <r>
      <rPr>
        <b/>
        <i/>
        <sz val="10"/>
        <rFont val="Arial"/>
        <family val="2"/>
      </rPr>
      <t>i</t>
    </r>
    <r>
      <rPr>
        <sz val="10"/>
        <rFont val="Arial"/>
        <family val="2"/>
      </rPr>
      <t>, remboursable par annuités constantes</t>
    </r>
  </si>
  <si>
    <t>Calcul de l'annuité constante</t>
  </si>
  <si>
    <r>
      <t xml:space="preserve">combien vaut l'annuité ? (NB : on met </t>
    </r>
    <r>
      <rPr>
        <b/>
        <i/>
        <sz val="10"/>
        <rFont val="Arial"/>
        <family val="2"/>
      </rPr>
      <t>VF</t>
    </r>
    <r>
      <rPr>
        <sz val="10"/>
        <rFont val="Arial"/>
        <family val="2"/>
      </rPr>
      <t xml:space="preserve"> à zéro, car il faut avoir tout remboursé au terme des n périodes)</t>
    </r>
  </si>
  <si>
    <t>n</t>
  </si>
  <si>
    <t>i</t>
  </si>
  <si>
    <t>VA</t>
  </si>
  <si>
    <t>Annuité / PMT</t>
  </si>
  <si>
    <t>VF</t>
  </si>
  <si>
    <t>Résultat</t>
  </si>
  <si>
    <t>?</t>
  </si>
  <si>
    <t xml:space="preserve">PMT = </t>
  </si>
  <si>
    <t>Tableau d'amortissement de l'emprunt (limité à 500 périodes)</t>
  </si>
  <si>
    <t>Période</t>
  </si>
  <si>
    <t>Capital</t>
  </si>
  <si>
    <t>Annuité</t>
  </si>
  <si>
    <t>dont</t>
  </si>
  <si>
    <t>initial</t>
  </si>
  <si>
    <t>intérêts</t>
  </si>
  <si>
    <t>remboursement</t>
  </si>
  <si>
    <t>final</t>
  </si>
  <si>
    <t>remb intérêts année 2017</t>
  </si>
  <si>
    <t>rem emprunt année 2017</t>
  </si>
  <si>
    <t>annuité année 2017</t>
  </si>
  <si>
    <t>remb intérêts sem 1_2017</t>
  </si>
  <si>
    <t>remb emprunt sem 1_2017</t>
  </si>
  <si>
    <t>annuité sem 1_2017</t>
  </si>
  <si>
    <t>Date</t>
  </si>
  <si>
    <t>Code article</t>
  </si>
  <si>
    <t>Article</t>
  </si>
  <si>
    <t>Numéro du document</t>
  </si>
  <si>
    <t>Type de document</t>
  </si>
  <si>
    <t>Sous type de document</t>
  </si>
  <si>
    <t>Quantité</t>
  </si>
  <si>
    <t>Prix unitaire</t>
  </si>
  <si>
    <t>Valeur du mouvement</t>
  </si>
  <si>
    <t>Stock réel</t>
  </si>
  <si>
    <t>Valeur unitaire</t>
  </si>
  <si>
    <t>Valeur du stock</t>
  </si>
  <si>
    <t>Dépôt</t>
  </si>
  <si>
    <t>Type de mouvement</t>
  </si>
  <si>
    <t>Code emplacement</t>
  </si>
  <si>
    <t>Série/lot</t>
  </si>
  <si>
    <t>Date limite</t>
  </si>
  <si>
    <t>FIG80</t>
  </si>
  <si>
    <t>Figurine 80 cm</t>
  </si>
  <si>
    <t>BL00000172</t>
  </si>
  <si>
    <t>Vente</t>
  </si>
  <si>
    <t>Bon de livraison</t>
  </si>
  <si>
    <t>Principal</t>
  </si>
  <si>
    <t>Physique</t>
  </si>
  <si>
    <t>BL00000171</t>
  </si>
  <si>
    <t>BL00000170</t>
  </si>
  <si>
    <t>BL00000169</t>
  </si>
  <si>
    <t>BL00000168</t>
  </si>
  <si>
    <t>BL00000167</t>
  </si>
  <si>
    <t>BL00000166</t>
  </si>
  <si>
    <t>BL00000165</t>
  </si>
  <si>
    <t>BL00000164</t>
  </si>
  <si>
    <t>BL00000163</t>
  </si>
  <si>
    <t>BL00000162</t>
  </si>
  <si>
    <t>BL00000161</t>
  </si>
  <si>
    <t>BL00000160</t>
  </si>
  <si>
    <t>BL00000159</t>
  </si>
  <si>
    <t>BL00000158</t>
  </si>
  <si>
    <t>BL00000157</t>
  </si>
  <si>
    <t>BL00000156</t>
  </si>
  <si>
    <t>BL00000155</t>
  </si>
  <si>
    <t>BL00000154</t>
  </si>
  <si>
    <t>BL00000153</t>
  </si>
  <si>
    <t>BL00000152</t>
  </si>
  <si>
    <t>BL00000151</t>
  </si>
  <si>
    <t>BL00000150</t>
  </si>
  <si>
    <t>BL00000149</t>
  </si>
  <si>
    <t>BL00000148</t>
  </si>
  <si>
    <t>BL00000147</t>
  </si>
  <si>
    <t>BL00000146</t>
  </si>
  <si>
    <t>BL00000145</t>
  </si>
  <si>
    <t>BL00000144</t>
  </si>
  <si>
    <t>BL00000143</t>
  </si>
  <si>
    <t>BL00000142</t>
  </si>
  <si>
    <t>BL00000141</t>
  </si>
  <si>
    <t>BL00000140</t>
  </si>
  <si>
    <t>BL00000139</t>
  </si>
  <si>
    <t>BL00000138</t>
  </si>
  <si>
    <t>BL00000137</t>
  </si>
  <si>
    <t>BL00000136</t>
  </si>
  <si>
    <t>BL00000135</t>
  </si>
  <si>
    <t>BL00000134</t>
  </si>
  <si>
    <t>BL00000133</t>
  </si>
  <si>
    <t>BL00000132</t>
  </si>
  <si>
    <t>BL00000131</t>
  </si>
  <si>
    <t>BL00000130</t>
  </si>
  <si>
    <t>BL00000129</t>
  </si>
  <si>
    <t>BL00000128</t>
  </si>
  <si>
    <t>BL00000127</t>
  </si>
  <si>
    <t>BL00000126</t>
  </si>
  <si>
    <t>BL00000125</t>
  </si>
  <si>
    <t>BL00000124</t>
  </si>
  <si>
    <t>BL00000123</t>
  </si>
  <si>
    <t>BL00000122</t>
  </si>
  <si>
    <t>BL00000121</t>
  </si>
  <si>
    <t>BL00000119</t>
  </si>
  <si>
    <t>BL00000120</t>
  </si>
  <si>
    <t>BL00000117</t>
  </si>
  <si>
    <t>BL00000116</t>
  </si>
  <si>
    <t>BL00000115</t>
  </si>
  <si>
    <t>BL00000114</t>
  </si>
  <si>
    <t>BL00000113</t>
  </si>
  <si>
    <t>BL00000112</t>
  </si>
  <si>
    <t>BL00000111</t>
  </si>
  <si>
    <t>BL00000110</t>
  </si>
  <si>
    <t>BL00000109</t>
  </si>
  <si>
    <t>BL00000108</t>
  </si>
  <si>
    <t>BL00000107</t>
  </si>
  <si>
    <t>BL00000106</t>
  </si>
  <si>
    <t>BL00000105</t>
  </si>
  <si>
    <t>BL00000104</t>
  </si>
  <si>
    <t>BL00000103</t>
  </si>
  <si>
    <t>BL00000102</t>
  </si>
  <si>
    <t>BL00000101</t>
  </si>
  <si>
    <t>BL00000100</t>
  </si>
  <si>
    <t>BL00000099</t>
  </si>
  <si>
    <t>BL00000098</t>
  </si>
  <si>
    <t>BL00000097</t>
  </si>
  <si>
    <t>BL00000096</t>
  </si>
  <si>
    <t>BL00000095</t>
  </si>
  <si>
    <t>BL00000094</t>
  </si>
  <si>
    <t>BL00000093</t>
  </si>
  <si>
    <t>BL00000092</t>
  </si>
  <si>
    <t>BL00000091</t>
  </si>
  <si>
    <t>BL00000090</t>
  </si>
  <si>
    <t>BL00000089</t>
  </si>
  <si>
    <t>BL00000088</t>
  </si>
  <si>
    <t>BL00000087</t>
  </si>
  <si>
    <t>BL00000086</t>
  </si>
  <si>
    <t>BL00000085</t>
  </si>
  <si>
    <t>BL00000083</t>
  </si>
  <si>
    <t>BL00000084</t>
  </si>
  <si>
    <t>BL00000082</t>
  </si>
  <si>
    <t>BL00000081</t>
  </si>
  <si>
    <t>BL00000080</t>
  </si>
  <si>
    <t>BL00000079</t>
  </si>
  <si>
    <t>BL00000078</t>
  </si>
  <si>
    <t>BL00000077</t>
  </si>
  <si>
    <t>BL00000074</t>
  </si>
  <si>
    <t>BL00000073</t>
  </si>
  <si>
    <t>BL00000072</t>
  </si>
  <si>
    <t>BL00000071</t>
  </si>
  <si>
    <t>BL00000069</t>
  </si>
  <si>
    <t>BL00000068</t>
  </si>
  <si>
    <t>BL00000067</t>
  </si>
  <si>
    <t>BL00000066</t>
  </si>
  <si>
    <t>BL00000065</t>
  </si>
  <si>
    <t>BL00000064</t>
  </si>
  <si>
    <t>BL00000063</t>
  </si>
  <si>
    <t>BL00000062</t>
  </si>
  <si>
    <t>BL00000061</t>
  </si>
  <si>
    <t>BL00000060</t>
  </si>
  <si>
    <t>BL00000059</t>
  </si>
  <si>
    <t>BL00000058</t>
  </si>
  <si>
    <t>BL00000057</t>
  </si>
  <si>
    <t>BL00000056</t>
  </si>
  <si>
    <t>BL00000055</t>
  </si>
  <si>
    <t>BL00000054</t>
  </si>
  <si>
    <t>BL00000053</t>
  </si>
  <si>
    <t>BL00000052</t>
  </si>
  <si>
    <t>BL00000050</t>
  </si>
  <si>
    <t>BL00000051</t>
  </si>
  <si>
    <t>BL00000049</t>
  </si>
  <si>
    <t>BL00000048</t>
  </si>
  <si>
    <t>BL00000047</t>
  </si>
  <si>
    <t>BL00000046</t>
  </si>
  <si>
    <t>BL00000045</t>
  </si>
  <si>
    <t>BL00000044</t>
  </si>
  <si>
    <t>BL00000043</t>
  </si>
  <si>
    <t>BL00000042</t>
  </si>
  <si>
    <t>BL00000041</t>
  </si>
  <si>
    <t>BL00000040</t>
  </si>
  <si>
    <t>BL00000039</t>
  </si>
  <si>
    <t>BL00000038</t>
  </si>
  <si>
    <t>BL00000037</t>
  </si>
  <si>
    <t>BL00000036</t>
  </si>
  <si>
    <t>BL00000035</t>
  </si>
  <si>
    <t>BL00000034</t>
  </si>
  <si>
    <t>BL00000033</t>
  </si>
  <si>
    <t>BL00000032</t>
  </si>
  <si>
    <t>BL00000031</t>
  </si>
  <si>
    <t>BL00000030</t>
  </si>
  <si>
    <t>BL00000029</t>
  </si>
  <si>
    <t>BL00000028</t>
  </si>
  <si>
    <t>BL00000027</t>
  </si>
  <si>
    <t>BL00000026</t>
  </si>
  <si>
    <t>BL00000025</t>
  </si>
  <si>
    <t>BL00000024</t>
  </si>
  <si>
    <t>BL00000023</t>
  </si>
  <si>
    <t>BL00000022</t>
  </si>
  <si>
    <t>BL00000021</t>
  </si>
  <si>
    <t>BL00000020</t>
  </si>
  <si>
    <t>BL00000019</t>
  </si>
  <si>
    <t>BL00000018</t>
  </si>
  <si>
    <t>BL00000017</t>
  </si>
  <si>
    <t>BL00000016</t>
  </si>
  <si>
    <t>BL00000015</t>
  </si>
  <si>
    <t>BL00000014</t>
  </si>
  <si>
    <t>BL00000013</t>
  </si>
  <si>
    <t>BL00000012</t>
  </si>
  <si>
    <t>BL00000011</t>
  </si>
  <si>
    <t>BL00000010</t>
  </si>
  <si>
    <t>BL00000008</t>
  </si>
  <si>
    <t>BL00000007</t>
  </si>
  <si>
    <t>BL00000006</t>
  </si>
  <si>
    <t>BL00000005</t>
  </si>
  <si>
    <t>BL00000004</t>
  </si>
  <si>
    <t>BL00000003</t>
  </si>
  <si>
    <t>BL00000002</t>
  </si>
  <si>
    <t>BL00000001</t>
  </si>
  <si>
    <t>nb factures</t>
  </si>
  <si>
    <t>FIG120</t>
  </si>
  <si>
    <t>Figurine 120 cm</t>
  </si>
  <si>
    <t>BL00000075</t>
  </si>
  <si>
    <t>AV00000003</t>
  </si>
  <si>
    <t>Avoir (vente)</t>
  </si>
  <si>
    <t>BL00000009</t>
  </si>
  <si>
    <t>29/02/2021</t>
  </si>
  <si>
    <t>ACETONE001</t>
  </si>
  <si>
    <t>Acétone 1 Litre (0,8 KG)</t>
  </si>
  <si>
    <t>BA00000110</t>
  </si>
  <si>
    <t>Stock</t>
  </si>
  <si>
    <t>Bon de fabrication</t>
  </si>
  <si>
    <t>BA00000109</t>
  </si>
  <si>
    <t>sorties</t>
  </si>
  <si>
    <t>entrées</t>
  </si>
  <si>
    <t>BA00000108</t>
  </si>
  <si>
    <t>Vérification</t>
  </si>
  <si>
    <t>BA00000107</t>
  </si>
  <si>
    <t>BA00000106</t>
  </si>
  <si>
    <t>BRF00000034</t>
  </si>
  <si>
    <t>Achat</t>
  </si>
  <si>
    <t>Bon de réception</t>
  </si>
  <si>
    <t>BA00000105</t>
  </si>
  <si>
    <t>BA00000104</t>
  </si>
  <si>
    <t>BA00000103</t>
  </si>
  <si>
    <t>BA00000102</t>
  </si>
  <si>
    <t>BA00000101</t>
  </si>
  <si>
    <t>BA00000100</t>
  </si>
  <si>
    <t>BRF00000032</t>
  </si>
  <si>
    <t>BA00000099</t>
  </si>
  <si>
    <t>BA00000098</t>
  </si>
  <si>
    <t>BA00000097</t>
  </si>
  <si>
    <t>BA00000096</t>
  </si>
  <si>
    <t>BA00000095</t>
  </si>
  <si>
    <t>BA00000094</t>
  </si>
  <si>
    <t>BA00000093</t>
  </si>
  <si>
    <t>BA00000092</t>
  </si>
  <si>
    <t>BRF00000029</t>
  </si>
  <si>
    <t>BA00000091</t>
  </si>
  <si>
    <t>BA00000090</t>
  </si>
  <si>
    <t>BA00000089</t>
  </si>
  <si>
    <t>BA00000088</t>
  </si>
  <si>
    <t>BRF00000028</t>
  </si>
  <si>
    <t>BA00000087</t>
  </si>
  <si>
    <t>BA00000086</t>
  </si>
  <si>
    <t>BRF00000027</t>
  </si>
  <si>
    <t>BA00000085</t>
  </si>
  <si>
    <t>BA00000084</t>
  </si>
  <si>
    <t>BA00000083</t>
  </si>
  <si>
    <t>BA00000082</t>
  </si>
  <si>
    <t>BRF00000026</t>
  </si>
  <si>
    <t>BA00000081</t>
  </si>
  <si>
    <t>BA00000080</t>
  </si>
  <si>
    <t>BRF00000025</t>
  </si>
  <si>
    <t>BA00000079</t>
  </si>
  <si>
    <t>BA00000078</t>
  </si>
  <si>
    <t>BRF00000024</t>
  </si>
  <si>
    <t>BA00000077</t>
  </si>
  <si>
    <t>BA00000076</t>
  </si>
  <si>
    <t>BA00000075</t>
  </si>
  <si>
    <t>BA00000074</t>
  </si>
  <si>
    <t>BRF00000023</t>
  </si>
  <si>
    <t>BA00000073</t>
  </si>
  <si>
    <t>BA00000072</t>
  </si>
  <si>
    <t>BRF00000022</t>
  </si>
  <si>
    <t>BA00000071</t>
  </si>
  <si>
    <t>BA00000070</t>
  </si>
  <si>
    <t>BRF00000021</t>
  </si>
  <si>
    <t>BA00000069</t>
  </si>
  <si>
    <t>BA00000068</t>
  </si>
  <si>
    <t>BRF00000020</t>
  </si>
  <si>
    <t>BA00000067</t>
  </si>
  <si>
    <t>BA00000066</t>
  </si>
  <si>
    <t>BRF00000019</t>
  </si>
  <si>
    <t>BA00000065</t>
  </si>
  <si>
    <t>BA00000064</t>
  </si>
  <si>
    <t>BRF00000018</t>
  </si>
  <si>
    <t>BA00000063</t>
  </si>
  <si>
    <t>BA00000062</t>
  </si>
  <si>
    <t>BA00000061</t>
  </si>
  <si>
    <t>BA00000060</t>
  </si>
  <si>
    <t>BRF00000017</t>
  </si>
  <si>
    <t>BA00000059</t>
  </si>
  <si>
    <t>BA00000058</t>
  </si>
  <si>
    <t>BA00000057</t>
  </si>
  <si>
    <t>BA00000056</t>
  </si>
  <si>
    <t>BA00000055</t>
  </si>
  <si>
    <t>BA00000054</t>
  </si>
  <si>
    <t>BRF00000014</t>
  </si>
  <si>
    <t>BA00000053</t>
  </si>
  <si>
    <t>BA00000052</t>
  </si>
  <si>
    <t>BA00000051</t>
  </si>
  <si>
    <t>BA00000050</t>
  </si>
  <si>
    <t>BA00000049</t>
  </si>
  <si>
    <t>BA00000048</t>
  </si>
  <si>
    <t>BA00000047</t>
  </si>
  <si>
    <t>BA00000046</t>
  </si>
  <si>
    <t>BRF00000011</t>
  </si>
  <si>
    <t>BA00000045</t>
  </si>
  <si>
    <t>BA00000044</t>
  </si>
  <si>
    <t>BA00000043</t>
  </si>
  <si>
    <t>BA00000042</t>
  </si>
  <si>
    <t>BRF00000010</t>
  </si>
  <si>
    <t>BA00000041</t>
  </si>
  <si>
    <t>BA00000040</t>
  </si>
  <si>
    <t>BA00000039</t>
  </si>
  <si>
    <t>BA00000038</t>
  </si>
  <si>
    <t>BA00000037</t>
  </si>
  <si>
    <t>BA00000036</t>
  </si>
  <si>
    <t>BA00000035</t>
  </si>
  <si>
    <t>BRF00000007</t>
  </si>
  <si>
    <t>BA00000034</t>
  </si>
  <si>
    <t>BA00000033</t>
  </si>
  <si>
    <t>BA00000032</t>
  </si>
  <si>
    <t>BRF00000006</t>
  </si>
  <si>
    <t>BA00000031</t>
  </si>
  <si>
    <t>BA00000030</t>
  </si>
  <si>
    <t>BA00000029</t>
  </si>
  <si>
    <t>BA00000028</t>
  </si>
  <si>
    <t>BA00000027</t>
  </si>
  <si>
    <t>BA00000026</t>
  </si>
  <si>
    <t>BA00000025</t>
  </si>
  <si>
    <t>BA00000024</t>
  </si>
  <si>
    <t>BRF00000004</t>
  </si>
  <si>
    <t>BA00000023</t>
  </si>
  <si>
    <t>BA00000022</t>
  </si>
  <si>
    <t>BA00000021</t>
  </si>
  <si>
    <t>BA00000020</t>
  </si>
  <si>
    <t>BA00000019</t>
  </si>
  <si>
    <t>BRF00000003</t>
  </si>
  <si>
    <t>BA00000018</t>
  </si>
  <si>
    <t>BA00000017</t>
  </si>
  <si>
    <t>BA00000016</t>
  </si>
  <si>
    <t>BRF00000002</t>
  </si>
  <si>
    <t>BA00000015</t>
  </si>
  <si>
    <t>BA00000014</t>
  </si>
  <si>
    <t>BA00000013</t>
  </si>
  <si>
    <t>BA00000012</t>
  </si>
  <si>
    <t>BA00000011</t>
  </si>
  <si>
    <t>BA00000010</t>
  </si>
  <si>
    <t>BRF00000001</t>
  </si>
  <si>
    <t>PIGMENTS</t>
  </si>
  <si>
    <t>Lot de couleurs Pâtes Pigmentaires - 1kg</t>
  </si>
  <si>
    <t>BRF00000036</t>
  </si>
  <si>
    <t>Sorties</t>
  </si>
  <si>
    <t>Entrées</t>
  </si>
  <si>
    <t>vérification</t>
  </si>
  <si>
    <t>BRF00000033</t>
  </si>
  <si>
    <t>BRF00000031</t>
  </si>
  <si>
    <t>BRF00000030</t>
  </si>
  <si>
    <t>AV00000004</t>
  </si>
  <si>
    <t>BRF00000016</t>
  </si>
  <si>
    <t>BRF00000015</t>
  </si>
  <si>
    <t>BRF00000013</t>
  </si>
  <si>
    <t>BRF00000012</t>
  </si>
  <si>
    <t>BRF00000009</t>
  </si>
  <si>
    <t>BRF00000008</t>
  </si>
  <si>
    <t>BRF00000005</t>
  </si>
  <si>
    <t>POUDRE001</t>
  </si>
  <si>
    <t>MAT 100GR/M²  POUDRE 10M²</t>
  </si>
  <si>
    <t>BRF00000035</t>
  </si>
  <si>
    <t>RESINE001</t>
  </si>
  <si>
    <t>Résine Polyester Pré-accélérée 1 KG</t>
  </si>
  <si>
    <t>RESINE002</t>
  </si>
  <si>
    <t>Résine pour Moule pré-accélérée -1 KG</t>
  </si>
  <si>
    <t>Date de début de la période</t>
  </si>
  <si>
    <t>Date de fin de la période</t>
  </si>
  <si>
    <t>Base amortissable économique</t>
  </si>
  <si>
    <t>Dotation économique</t>
  </si>
  <si>
    <t>Valeur nette comptable économique</t>
  </si>
  <si>
    <t>Base amortissable fiscale</t>
  </si>
  <si>
    <t>Dotation fiscale</t>
  </si>
  <si>
    <t>Code: IM000003 (Somme Dotation économique : 35 000,00), (Somme Dotation fiscale : 35 000,00)</t>
  </si>
  <si>
    <t>Code: IM000006 (Somme Dotation économique : 70 000,00), (Somme Dotation fiscale : 70 000,00)</t>
  </si>
  <si>
    <t>Code: IM000008 (Somme Dotation économique : 5 500,00), (Somme Dotation fiscale : 5 500,00)</t>
  </si>
  <si>
    <t>Code: IM000009 (Somme Dotation économique : 30 000,00), (Somme Dotation fiscale : 30 000,00)</t>
  </si>
  <si>
    <t>Code: IM000011 (Somme Dotation économique : 40 000,00), (Somme Dotation fiscale : 40 000,00)</t>
  </si>
  <si>
    <t>Code: IM000012 (Somme Dotation économique : 40 000,00), (Somme Dotation fiscale : 40 000,00)</t>
  </si>
  <si>
    <t>Code: IM000013 (Somme Dotation économique : 20 000,00), (Somme Dotation fiscale : 20 000,00)</t>
  </si>
  <si>
    <t>Code: IM000014 (Somme Dotation économique : 45 000,00), (Somme Dotation fiscale : 45 000,00)</t>
  </si>
  <si>
    <t>Code: IM000015 (Somme Dotation économique : 30 000,00), (Somme Dotation fiscale : 30 000,00)</t>
  </si>
  <si>
    <t>Code: IM000016 (Somme Dotation économique : 62 000,00), (Somme Dotation fiscale : 62 000,00)</t>
  </si>
  <si>
    <t>somme des amortissements 2017</t>
  </si>
  <si>
    <t>amortissements 6 mois 2017</t>
  </si>
  <si>
    <t>somme des amortissements 2016</t>
  </si>
  <si>
    <t>cumul amortissements 2017</t>
  </si>
  <si>
    <t>Nom du client</t>
  </si>
  <si>
    <t>Total Net HT</t>
  </si>
  <si>
    <t>Total TVA</t>
  </si>
  <si>
    <t>Total TTC</t>
  </si>
  <si>
    <t>Montant de l'acompte</t>
  </si>
  <si>
    <t>Net à payer</t>
  </si>
  <si>
    <t>Solde dû</t>
  </si>
  <si>
    <t>Code Famille (Code client -&gt; Client)</t>
  </si>
  <si>
    <t>FA00000169</t>
  </si>
  <si>
    <t>Centrale D 08</t>
  </si>
  <si>
    <t>FCL00003</t>
  </si>
  <si>
    <t>FA00000164</t>
  </si>
  <si>
    <t>UNISUD</t>
  </si>
  <si>
    <t>FA00000162</t>
  </si>
  <si>
    <t>Gamas Achats</t>
  </si>
  <si>
    <t>FA00000158</t>
  </si>
  <si>
    <t>Centrale D 44</t>
  </si>
  <si>
    <t>FA00000152</t>
  </si>
  <si>
    <t>Centrale D 62</t>
  </si>
  <si>
    <t>FA00000145</t>
  </si>
  <si>
    <t>Trad'yc</t>
  </si>
  <si>
    <t>FA00000142</t>
  </si>
  <si>
    <t>UGD</t>
  </si>
  <si>
    <t>FA00000136</t>
  </si>
  <si>
    <t>Centrale D 66</t>
  </si>
  <si>
    <t>FA00000130</t>
  </si>
  <si>
    <t>GA2C - Terrapole</t>
  </si>
  <si>
    <t>FA00000124</t>
  </si>
  <si>
    <t xml:space="preserve"> Centrale D 38</t>
  </si>
  <si>
    <t>FA00000119</t>
  </si>
  <si>
    <t>Martin-Browner France</t>
  </si>
  <si>
    <t>FA00000113</t>
  </si>
  <si>
    <t>FA00000106</t>
  </si>
  <si>
    <t>LOGITRADE HOLDING</t>
  </si>
  <si>
    <t>FA00000102</t>
  </si>
  <si>
    <t>FA00000099</t>
  </si>
  <si>
    <t>FA00000093</t>
  </si>
  <si>
    <t>FA00000087</t>
  </si>
  <si>
    <t>Total centrales HT</t>
  </si>
  <si>
    <t>FA00000082</t>
  </si>
  <si>
    <t>Total CA centrales</t>
  </si>
  <si>
    <t>FA00000168</t>
  </si>
  <si>
    <t>Ipso Ludo</t>
  </si>
  <si>
    <t>FCL00001</t>
  </si>
  <si>
    <t>FA00000166</t>
  </si>
  <si>
    <t>A l'orée du Bois</t>
  </si>
  <si>
    <t>FA00000163</t>
  </si>
  <si>
    <t>Aux milles merveilles</t>
  </si>
  <si>
    <t>FA00000156</t>
  </si>
  <si>
    <t>Upyaa</t>
  </si>
  <si>
    <t>FA00000154</t>
  </si>
  <si>
    <t>Dynastrib</t>
  </si>
  <si>
    <t>FA00000148</t>
  </si>
  <si>
    <t>Société nouvelle Moludo</t>
  </si>
  <si>
    <t>FA00000140</t>
  </si>
  <si>
    <t>Globe Trotoys</t>
  </si>
  <si>
    <t>FA00000135</t>
  </si>
  <si>
    <t>Loisirs diffusion</t>
  </si>
  <si>
    <t>FA00000133</t>
  </si>
  <si>
    <t>SUD Grossiste</t>
  </si>
  <si>
    <t>FA00000127</t>
  </si>
  <si>
    <t>Hasbro France</t>
  </si>
  <si>
    <t>FA00000120</t>
  </si>
  <si>
    <t>Jouets en gros</t>
  </si>
  <si>
    <t>FA00000112</t>
  </si>
  <si>
    <t>As'truc</t>
  </si>
  <si>
    <t>FA00000108</t>
  </si>
  <si>
    <t>FA00000105</t>
  </si>
  <si>
    <t>Djeco</t>
  </si>
  <si>
    <t>FA00000100</t>
  </si>
  <si>
    <t>Brin D'Herbe</t>
  </si>
  <si>
    <t>FA00000097</t>
  </si>
  <si>
    <t>FA00000094</t>
  </si>
  <si>
    <t>Mobiplay Atantique</t>
  </si>
  <si>
    <t>FA00000092</t>
  </si>
  <si>
    <t>J.E.S (L')</t>
  </si>
  <si>
    <t>FA00000090</t>
  </si>
  <si>
    <t xml:space="preserve"> Gipsy</t>
  </si>
  <si>
    <t>FA00000084</t>
  </si>
  <si>
    <t>A nous les play</t>
  </si>
  <si>
    <t>FA00000077</t>
  </si>
  <si>
    <t>Créafrance</t>
  </si>
  <si>
    <t>FA00000069</t>
  </si>
  <si>
    <t>FA00000061</t>
  </si>
  <si>
    <t>FA00000053</t>
  </si>
  <si>
    <t>FA00000051</t>
  </si>
  <si>
    <t>FA00000048</t>
  </si>
  <si>
    <t>FA00000046</t>
  </si>
  <si>
    <t>FA00000045</t>
  </si>
  <si>
    <t>FA00000043</t>
  </si>
  <si>
    <t>WDK Groupe Partner</t>
  </si>
  <si>
    <t>FA00000036</t>
  </si>
  <si>
    <t>FA00000031</t>
  </si>
  <si>
    <t>Abysse Corp</t>
  </si>
  <si>
    <t>FA00000027</t>
  </si>
  <si>
    <t>FA00000025</t>
  </si>
  <si>
    <t>Avenue des Jouets</t>
  </si>
  <si>
    <t>FA00000023</t>
  </si>
  <si>
    <t>FA00000021</t>
  </si>
  <si>
    <t>FA00000020</t>
  </si>
  <si>
    <t>FA00000015</t>
  </si>
  <si>
    <t>FA00000010</t>
  </si>
  <si>
    <t>FA00000007</t>
  </si>
  <si>
    <t>FA00000004</t>
  </si>
  <si>
    <t>FA00000003</t>
  </si>
  <si>
    <t>FA00000001</t>
  </si>
  <si>
    <t>Total CA grossistes</t>
  </si>
  <si>
    <t>FA00000171</t>
  </si>
  <si>
    <t>Sortilege</t>
  </si>
  <si>
    <t>FCL00002</t>
  </si>
  <si>
    <t>FA00000170</t>
  </si>
  <si>
    <t>La galerie insolite</t>
  </si>
  <si>
    <t>FA00000167</t>
  </si>
  <si>
    <t>Tourte Boris</t>
  </si>
  <si>
    <t>FA00000165</t>
  </si>
  <si>
    <t>Troc Ami</t>
  </si>
  <si>
    <t>FA00000161</t>
  </si>
  <si>
    <t>La casa'jeux</t>
  </si>
  <si>
    <t>FA00000160</t>
  </si>
  <si>
    <t>Au Petit Magasin Bleu</t>
  </si>
  <si>
    <t>FA00000159</t>
  </si>
  <si>
    <t>Les jeux du Gevaudan</t>
  </si>
  <si>
    <t>FA00000157</t>
  </si>
  <si>
    <t>Les quilles à la vanille</t>
  </si>
  <si>
    <t>FA00000155</t>
  </si>
  <si>
    <t>On joue Caen</t>
  </si>
  <si>
    <t>FA00000153</t>
  </si>
  <si>
    <t>Le sourire de jade</t>
  </si>
  <si>
    <t>FA00000151</t>
  </si>
  <si>
    <t>La tête à toto</t>
  </si>
  <si>
    <t>FA00000150</t>
  </si>
  <si>
    <t>Oscartapus</t>
  </si>
  <si>
    <t>FA00000149</t>
  </si>
  <si>
    <t>L'amuserie</t>
  </si>
  <si>
    <t>FA00000147</t>
  </si>
  <si>
    <t>La tanière des loulous</t>
  </si>
  <si>
    <t>FA00000146</t>
  </si>
  <si>
    <t>Le monde de lauane</t>
  </si>
  <si>
    <t>FA00000144</t>
  </si>
  <si>
    <t>JDP - Jouets de Paris</t>
  </si>
  <si>
    <t>FA00000143</t>
  </si>
  <si>
    <t>L'antre du jouet</t>
  </si>
  <si>
    <t>FA00000141</t>
  </si>
  <si>
    <t>O'Joujou</t>
  </si>
  <si>
    <t>FA00000139</t>
  </si>
  <si>
    <t>Le fou du roi</t>
  </si>
  <si>
    <t>FA00000138</t>
  </si>
  <si>
    <t>Tiki Soleil</t>
  </si>
  <si>
    <t>FA00000137</t>
  </si>
  <si>
    <t>Les jouets de Fanny</t>
  </si>
  <si>
    <t>FA00000134</t>
  </si>
  <si>
    <t>Pomme de Reinette</t>
  </si>
  <si>
    <t>FA00000132</t>
  </si>
  <si>
    <t>ARRAS PLANETE MINIATURES</t>
  </si>
  <si>
    <t>FA00000131</t>
  </si>
  <si>
    <t>Le coffre à jouets</t>
  </si>
  <si>
    <t>FA00000129</t>
  </si>
  <si>
    <t xml:space="preserve"> Le Petit Calin</t>
  </si>
  <si>
    <t>FA00000128</t>
  </si>
  <si>
    <t>Jean De La Lune</t>
  </si>
  <si>
    <t>FA00000126</t>
  </si>
  <si>
    <t>Promenons Nous</t>
  </si>
  <si>
    <t>FA00000125</t>
  </si>
  <si>
    <t>Il Etait Une Fois</t>
  </si>
  <si>
    <t>FA00000123</t>
  </si>
  <si>
    <t>CHARLILUCE</t>
  </si>
  <si>
    <t>FA00000122</t>
  </si>
  <si>
    <t>Les Contrées du Jeu</t>
  </si>
  <si>
    <t>FA00000121</t>
  </si>
  <si>
    <t>Au Grenier De Pinocchio</t>
  </si>
  <si>
    <t>FA00000118</t>
  </si>
  <si>
    <t>BEBENOUS</t>
  </si>
  <si>
    <t>FA00000116</t>
  </si>
  <si>
    <t>Boutique Lorraine</t>
  </si>
  <si>
    <t>FA00000115</t>
  </si>
  <si>
    <t>Chats Perchés Et Autres Jeux</t>
  </si>
  <si>
    <t>FA00000114</t>
  </si>
  <si>
    <t>Saint Laud Jouets</t>
  </si>
  <si>
    <t>FA00000111</t>
  </si>
  <si>
    <t>Starjouet</t>
  </si>
  <si>
    <t>FA00000110</t>
  </si>
  <si>
    <t>La Fée Marmotte</t>
  </si>
  <si>
    <t>FA00000109</t>
  </si>
  <si>
    <t>La Bulle</t>
  </si>
  <si>
    <t>FA00000107</t>
  </si>
  <si>
    <t>Forges de Lumière</t>
  </si>
  <si>
    <t>FA00000104</t>
  </si>
  <si>
    <t>Bretagne Fête</t>
  </si>
  <si>
    <t>FA00000103</t>
  </si>
  <si>
    <t>FA00000101</t>
  </si>
  <si>
    <t>Jeu de Paume</t>
  </si>
  <si>
    <t>FA00000098</t>
  </si>
  <si>
    <t>Cousin Cousine</t>
  </si>
  <si>
    <t>FA00000096</t>
  </si>
  <si>
    <t>Hobby 66</t>
  </si>
  <si>
    <t>FA00000095</t>
  </si>
  <si>
    <t>Ludica</t>
  </si>
  <si>
    <t>FA00000091</t>
  </si>
  <si>
    <t>Nid'Elfes</t>
  </si>
  <si>
    <t>FA00000089</t>
  </si>
  <si>
    <t>Alortujou</t>
  </si>
  <si>
    <t>FA00000088</t>
  </si>
  <si>
    <t>L'Amphore</t>
  </si>
  <si>
    <t>FA00000086</t>
  </si>
  <si>
    <t>Les Fous Du Roy</t>
  </si>
  <si>
    <t>FA00000085</t>
  </si>
  <si>
    <t>Botapis</t>
  </si>
  <si>
    <t>FA00000083</t>
  </si>
  <si>
    <t>Les Enfants Gâtés</t>
  </si>
  <si>
    <t>FA00000081</t>
  </si>
  <si>
    <t>FA00000080</t>
  </si>
  <si>
    <t>Jouets et Merveilles d'Antan</t>
  </si>
  <si>
    <t>FA00000079</t>
  </si>
  <si>
    <t>Pomme Canelle</t>
  </si>
  <si>
    <t>FA00000078</t>
  </si>
  <si>
    <t>Pinocchio</t>
  </si>
  <si>
    <t>FA00000076</t>
  </si>
  <si>
    <t>L'Arbre aux Souhaits</t>
  </si>
  <si>
    <t>FA00000074</t>
  </si>
  <si>
    <t>LA GALERIE D'HUGUETTE</t>
  </si>
  <si>
    <t>FA00000073</t>
  </si>
  <si>
    <t>Mini Toit</t>
  </si>
  <si>
    <t>FA00000072</t>
  </si>
  <si>
    <t>Palais du Jouet</t>
  </si>
  <si>
    <t>FA00000071</t>
  </si>
  <si>
    <t>Self Jouets</t>
  </si>
  <si>
    <t>FA00000070</t>
  </si>
  <si>
    <t>Ludule</t>
  </si>
  <si>
    <t>FA00000068</t>
  </si>
  <si>
    <t>Au Pays Des Jouets</t>
  </si>
  <si>
    <t>FA00000067</t>
  </si>
  <si>
    <t>FA00000066</t>
  </si>
  <si>
    <t>Le Petit Prince</t>
  </si>
  <si>
    <t>FA00000065</t>
  </si>
  <si>
    <t>Coloquinte</t>
  </si>
  <si>
    <t>FA00000064</t>
  </si>
  <si>
    <t xml:space="preserve"> Lud'm</t>
  </si>
  <si>
    <t>FA00000063</t>
  </si>
  <si>
    <t>FA00000062</t>
  </si>
  <si>
    <t>FA00000060</t>
  </si>
  <si>
    <t>La Fée Qui Cloche</t>
  </si>
  <si>
    <t>FA00000059</t>
  </si>
  <si>
    <t>BOITE A MALICE</t>
  </si>
  <si>
    <t>FA00000058</t>
  </si>
  <si>
    <t>FA00000057</t>
  </si>
  <si>
    <t>Bcd</t>
  </si>
  <si>
    <t>FA00000056</t>
  </si>
  <si>
    <t>FA00000055</t>
  </si>
  <si>
    <t>FA00000054</t>
  </si>
  <si>
    <t>123 Famille</t>
  </si>
  <si>
    <t>FA00000052</t>
  </si>
  <si>
    <t>Jeux du monde</t>
  </si>
  <si>
    <t>FA00000050</t>
  </si>
  <si>
    <t>Color'I</t>
  </si>
  <si>
    <t>FA00000049</t>
  </si>
  <si>
    <t>L'Oie Mandarine</t>
  </si>
  <si>
    <t>FA00000047</t>
  </si>
  <si>
    <t>FA00000044</t>
  </si>
  <si>
    <t>FA00000042</t>
  </si>
  <si>
    <t>FA00000041</t>
  </si>
  <si>
    <t>FA00000040</t>
  </si>
  <si>
    <t>FA00000039</t>
  </si>
  <si>
    <t>Eurekakids</t>
  </si>
  <si>
    <t>FA00000038</t>
  </si>
  <si>
    <t>Coldajou</t>
  </si>
  <si>
    <t>FA00000037</t>
  </si>
  <si>
    <t>Sam &amp; Les Lutins</t>
  </si>
  <si>
    <t>FA00000035</t>
  </si>
  <si>
    <t>FA00000034</t>
  </si>
  <si>
    <t>La Cachette d'Arthur</t>
  </si>
  <si>
    <t>FA00000033</t>
  </si>
  <si>
    <t>Jeux de Traverse</t>
  </si>
  <si>
    <t>FA00000032</t>
  </si>
  <si>
    <t>FA00000030</t>
  </si>
  <si>
    <t>FA00000029</t>
  </si>
  <si>
    <t>Leroy Béatrice</t>
  </si>
  <si>
    <t>FA00000028</t>
  </si>
  <si>
    <t>Oxybul Eveil &amp; Jeux - Nanterre</t>
  </si>
  <si>
    <t>FA00000026</t>
  </si>
  <si>
    <t>FA00000024</t>
  </si>
  <si>
    <t>Caverne des Jouets</t>
  </si>
  <si>
    <t>FA00000022</t>
  </si>
  <si>
    <t>FA00000019</t>
  </si>
  <si>
    <t>FA00000018</t>
  </si>
  <si>
    <t>FA00000017</t>
  </si>
  <si>
    <t>FA00000016</t>
  </si>
  <si>
    <t>FA00000014</t>
  </si>
  <si>
    <t>Jouets des Kids</t>
  </si>
  <si>
    <t>FA00000013</t>
  </si>
  <si>
    <t>FA00000012</t>
  </si>
  <si>
    <t>FA00000011</t>
  </si>
  <si>
    <t>FA00000009</t>
  </si>
  <si>
    <t>FA00000008</t>
  </si>
  <si>
    <t>FA00000006</t>
  </si>
  <si>
    <t>Au p'tit chaperon vert</t>
  </si>
  <si>
    <t>FA00000005</t>
  </si>
  <si>
    <t>La Boutique du Bonheur</t>
  </si>
  <si>
    <t>FA00000002</t>
  </si>
  <si>
    <t>Total CA indépendants</t>
  </si>
  <si>
    <t>Actif</t>
  </si>
  <si>
    <t>Passif</t>
  </si>
  <si>
    <t>Actif immobilisé</t>
  </si>
  <si>
    <t>Capitaux propres</t>
  </si>
  <si>
    <t>immobilisations corporelles</t>
  </si>
  <si>
    <t>capital</t>
  </si>
  <si>
    <t>amortissements</t>
  </si>
  <si>
    <t>benefice</t>
  </si>
  <si>
    <t>immobilisations nettes</t>
  </si>
  <si>
    <t>Dettes</t>
  </si>
  <si>
    <t>actif circulant</t>
  </si>
  <si>
    <t>emprunts (1)</t>
  </si>
  <si>
    <t>Stock de matières</t>
  </si>
  <si>
    <t>Stock de produits</t>
  </si>
  <si>
    <t>Dettes fournisseurs</t>
  </si>
  <si>
    <t>clients  (3)</t>
  </si>
  <si>
    <t>dettes fiscales et sociales (2)</t>
  </si>
  <si>
    <t>créances diverses</t>
  </si>
  <si>
    <t>dettes fournisseurs immo</t>
  </si>
  <si>
    <t>disponibilités</t>
  </si>
  <si>
    <t>autres</t>
  </si>
  <si>
    <t>TOTAL</t>
  </si>
  <si>
    <t>(3) dont à 30 jours</t>
  </si>
  <si>
    <t>(1) dont intérêts courus non échus</t>
  </si>
  <si>
    <t>(3) dont à 60 jours</t>
  </si>
  <si>
    <t xml:space="preserve">(2) dont TVA à décaisser </t>
  </si>
  <si>
    <t>(2) dont solde IS</t>
  </si>
  <si>
    <t>(2) dont charges sociales</t>
  </si>
  <si>
    <t xml:space="preserve">Bilan au 31/12/N N=2021 </t>
  </si>
  <si>
    <t>IS 2021 estimé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</si>
</sst>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0%"/>
    <numFmt numFmtId="166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A9A9A9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4" fontId="3" fillId="0" borderId="0" xfId="2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/>
    </xf>
    <xf numFmtId="164" fontId="5" fillId="0" borderId="0" xfId="2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6" fontId="3" fillId="2" borderId="1" xfId="2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6" fontId="3" fillId="0" borderId="1" xfId="2" applyNumberFormat="1" applyFont="1" applyFill="1" applyBorder="1" applyAlignment="1">
      <alignment horizontal="center"/>
    </xf>
    <xf numFmtId="164" fontId="3" fillId="0" borderId="0" xfId="2" applyFont="1" applyAlignment="1">
      <alignment horizontal="right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4" fontId="3" fillId="0" borderId="3" xfId="1" applyNumberFormat="1" applyFont="1" applyBorder="1" applyAlignment="1">
      <alignment horizontal="center"/>
    </xf>
    <xf numFmtId="14" fontId="3" fillId="0" borderId="0" xfId="1" applyNumberFormat="1" applyFont="1"/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4" fontId="3" fillId="0" borderId="0" xfId="1" applyNumberFormat="1" applyFont="1"/>
    <xf numFmtId="49" fontId="6" fillId="4" borderId="4" xfId="3" applyNumberFormat="1" applyFont="1" applyFill="1" applyBorder="1" applyAlignment="1">
      <alignment horizontal="center" vertical="center"/>
    </xf>
    <xf numFmtId="0" fontId="3" fillId="0" borderId="0" xfId="3"/>
    <xf numFmtId="14" fontId="6" fillId="5" borderId="4" xfId="3" applyNumberFormat="1" applyFont="1" applyFill="1" applyBorder="1" applyAlignment="1">
      <alignment horizontal="left" vertical="center"/>
    </xf>
    <xf numFmtId="49" fontId="6" fillId="5" borderId="4" xfId="3" applyNumberFormat="1" applyFont="1" applyFill="1" applyBorder="1" applyAlignment="1">
      <alignment horizontal="left" vertical="center"/>
    </xf>
    <xf numFmtId="0" fontId="6" fillId="5" borderId="4" xfId="3" applyFont="1" applyFill="1" applyBorder="1" applyAlignment="1">
      <alignment horizontal="left" vertical="center"/>
    </xf>
    <xf numFmtId="4" fontId="6" fillId="5" borderId="4" xfId="3" applyNumberFormat="1" applyFont="1" applyFill="1" applyBorder="1" applyAlignment="1">
      <alignment horizontal="right" vertical="center"/>
    </xf>
    <xf numFmtId="4" fontId="3" fillId="0" borderId="0" xfId="3" applyNumberFormat="1"/>
    <xf numFmtId="0" fontId="6" fillId="5" borderId="0" xfId="3" applyFont="1" applyFill="1" applyAlignment="1">
      <alignment horizontal="left" vertical="center"/>
    </xf>
    <xf numFmtId="0" fontId="6" fillId="0" borderId="0" xfId="3" applyFont="1" applyAlignment="1">
      <alignment horizontal="left" vertical="top"/>
    </xf>
    <xf numFmtId="0" fontId="6" fillId="4" borderId="6" xfId="3" applyFont="1" applyFill="1" applyBorder="1" applyAlignment="1">
      <alignment horizontal="right" vertical="center"/>
    </xf>
    <xf numFmtId="0" fontId="6" fillId="4" borderId="7" xfId="3" applyFont="1" applyFill="1" applyBorder="1" applyAlignment="1">
      <alignment horizontal="right" vertical="center"/>
    </xf>
    <xf numFmtId="4" fontId="6" fillId="4" borderId="4" xfId="3" applyNumberFormat="1" applyFont="1" applyFill="1" applyBorder="1" applyAlignment="1">
      <alignment horizontal="right" vertical="center"/>
    </xf>
    <xf numFmtId="0" fontId="6" fillId="4" borderId="10" xfId="3" applyFont="1" applyFill="1" applyBorder="1" applyAlignment="1">
      <alignment horizontal="right" vertical="center"/>
    </xf>
    <xf numFmtId="0" fontId="6" fillId="4" borderId="11" xfId="3" applyFont="1" applyFill="1" applyBorder="1" applyAlignment="1">
      <alignment horizontal="right" vertical="center"/>
    </xf>
    <xf numFmtId="4" fontId="6" fillId="7" borderId="13" xfId="3" applyNumberFormat="1" applyFont="1" applyFill="1" applyBorder="1" applyAlignment="1">
      <alignment horizontal="right" vertical="center"/>
    </xf>
    <xf numFmtId="0" fontId="6" fillId="4" borderId="9" xfId="3" applyFont="1" applyFill="1" applyBorder="1" applyAlignment="1">
      <alignment horizontal="right" vertical="center"/>
    </xf>
    <xf numFmtId="0" fontId="6" fillId="4" borderId="10" xfId="3" applyFont="1" applyFill="1" applyBorder="1" applyAlignment="1">
      <alignment horizontal="right" vertical="center"/>
    </xf>
    <xf numFmtId="0" fontId="6" fillId="7" borderId="12" xfId="3" applyFont="1" applyFill="1" applyBorder="1" applyAlignment="1">
      <alignment horizontal="right" vertical="center"/>
    </xf>
    <xf numFmtId="0" fontId="6" fillId="7" borderId="14" xfId="3" applyFont="1" applyFill="1" applyBorder="1" applyAlignment="1">
      <alignment horizontal="right" vertical="center"/>
    </xf>
    <xf numFmtId="49" fontId="6" fillId="6" borderId="4" xfId="3" applyNumberFormat="1" applyFont="1" applyFill="1" applyBorder="1" applyAlignment="1">
      <alignment horizontal="left" vertical="center"/>
    </xf>
    <xf numFmtId="0" fontId="6" fillId="4" borderId="5" xfId="3" applyFont="1" applyFill="1" applyBorder="1" applyAlignment="1">
      <alignment horizontal="right" vertical="center"/>
    </xf>
    <xf numFmtId="0" fontId="6" fillId="4" borderId="6" xfId="3" applyFont="1" applyFill="1" applyBorder="1" applyAlignment="1">
      <alignment horizontal="right" vertical="center"/>
    </xf>
    <xf numFmtId="0" fontId="6" fillId="4" borderId="8" xfId="3" applyFont="1" applyFill="1" applyBorder="1" applyAlignment="1">
      <alignment horizontal="right" vertical="center"/>
    </xf>
    <xf numFmtId="0" fontId="6" fillId="4" borderId="0" xfId="3" applyFont="1" applyFill="1" applyAlignment="1">
      <alignment horizontal="right" vertical="center"/>
    </xf>
    <xf numFmtId="49" fontId="6" fillId="4" borderId="4" xfId="3" applyNumberFormat="1" applyFont="1" applyFill="1" applyBorder="1" applyAlignment="1">
      <alignment horizontal="center" vertical="center"/>
    </xf>
    <xf numFmtId="0" fontId="2" fillId="0" borderId="15" xfId="3" applyFont="1" applyBorder="1" applyAlignment="1">
      <alignment horizontal="center"/>
    </xf>
    <xf numFmtId="0" fontId="2" fillId="0" borderId="16" xfId="3" applyFont="1" applyBorder="1" applyAlignment="1">
      <alignment horizontal="center"/>
    </xf>
    <xf numFmtId="0" fontId="2" fillId="0" borderId="17" xfId="3" applyFont="1" applyBorder="1" applyAlignment="1">
      <alignment horizontal="center"/>
    </xf>
    <xf numFmtId="0" fontId="3" fillId="0" borderId="16" xfId="3" applyBorder="1"/>
    <xf numFmtId="0" fontId="2" fillId="0" borderId="18" xfId="3" applyFont="1" applyBorder="1" applyAlignment="1">
      <alignment horizontal="center"/>
    </xf>
    <xf numFmtId="0" fontId="2" fillId="0" borderId="19" xfId="3" applyFont="1" applyBorder="1"/>
    <xf numFmtId="0" fontId="3" fillId="0" borderId="20" xfId="3" applyBorder="1"/>
    <xf numFmtId="0" fontId="3" fillId="0" borderId="21" xfId="3" applyBorder="1"/>
    <xf numFmtId="0" fontId="3" fillId="8" borderId="20" xfId="3" applyFill="1" applyBorder="1"/>
    <xf numFmtId="0" fontId="2" fillId="0" borderId="20" xfId="3" applyFont="1" applyBorder="1"/>
    <xf numFmtId="0" fontId="3" fillId="0" borderId="22" xfId="3" applyBorder="1"/>
    <xf numFmtId="4" fontId="3" fillId="0" borderId="23" xfId="3" applyNumberFormat="1" applyBorder="1"/>
    <xf numFmtId="0" fontId="3" fillId="8" borderId="0" xfId="3" applyFill="1"/>
    <xf numFmtId="0" fontId="2" fillId="0" borderId="0" xfId="3" applyFont="1"/>
    <xf numFmtId="0" fontId="3" fillId="0" borderId="23" xfId="3" applyBorder="1"/>
    <xf numFmtId="0" fontId="2" fillId="0" borderId="22" xfId="3" applyFont="1" applyBorder="1"/>
    <xf numFmtId="164" fontId="3" fillId="0" borderId="0" xfId="3" applyNumberFormat="1"/>
    <xf numFmtId="4" fontId="3" fillId="0" borderId="24" xfId="3" applyNumberFormat="1" applyBorder="1"/>
    <xf numFmtId="0" fontId="3" fillId="0" borderId="15" xfId="3" applyBorder="1" applyAlignment="1">
      <alignment horizontal="center"/>
    </xf>
    <xf numFmtId="4" fontId="3" fillId="0" borderId="25" xfId="3" applyNumberFormat="1" applyBorder="1"/>
    <xf numFmtId="0" fontId="3" fillId="8" borderId="16" xfId="3" applyFill="1" applyBorder="1"/>
    <xf numFmtId="0" fontId="3" fillId="0" borderId="16" xfId="3" applyBorder="1" applyAlignment="1">
      <alignment horizontal="center"/>
    </xf>
    <xf numFmtId="0" fontId="3" fillId="0" borderId="19" xfId="3" applyBorder="1"/>
    <xf numFmtId="4" fontId="3" fillId="0" borderId="20" xfId="3" applyNumberFormat="1" applyBorder="1"/>
    <xf numFmtId="0" fontId="3" fillId="0" borderId="18" xfId="3" applyBorder="1"/>
    <xf numFmtId="4" fontId="3" fillId="0" borderId="26" xfId="3" applyNumberFormat="1" applyBorder="1"/>
    <xf numFmtId="0" fontId="3" fillId="0" borderId="26" xfId="3" applyBorder="1"/>
    <xf numFmtId="0" fontId="3" fillId="0" borderId="27" xfId="3" applyBorder="1"/>
    <xf numFmtId="0" fontId="3" fillId="0" borderId="28" xfId="3" applyBorder="1"/>
    <xf numFmtId="4" fontId="3" fillId="0" borderId="29" xfId="3" applyNumberFormat="1" applyBorder="1"/>
    <xf numFmtId="3" fontId="3" fillId="0" borderId="0" xfId="3" applyNumberFormat="1"/>
  </cellXfs>
  <cellStyles count="4">
    <cellStyle name="Milliers 2" xfId="2" xr:uid="{57E72EA6-9032-4ACC-B4A6-9592D2320520}"/>
    <cellStyle name="Normal" xfId="0" builtinId="0"/>
    <cellStyle name="Normal 2" xfId="1" xr:uid="{CC4D2554-5D53-4E42-8CF2-B09D61553044}"/>
    <cellStyle name="Normal 3" xfId="3" xr:uid="{F2BF9EF0-776D-468E-9AF4-D32AF1C719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EDB61-21C6-4DF0-BDEC-5533C3A4631E}">
  <dimension ref="A1:M112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14" style="25" customWidth="1"/>
    <col min="2" max="2" width="9.28515625" style="25" customWidth="1"/>
    <col min="3" max="3" width="15.42578125" style="25" customWidth="1"/>
    <col min="4" max="4" width="7.7109375" style="25" customWidth="1"/>
    <col min="5" max="5" width="6.28515625" style="25" customWidth="1"/>
    <col min="6" max="6" width="10.5703125" style="25" customWidth="1"/>
    <col min="7" max="7" width="11.85546875" style="25" customWidth="1"/>
    <col min="8" max="8" width="7.42578125" style="25" customWidth="1"/>
    <col min="9" max="9" width="8.85546875" style="25" customWidth="1"/>
    <col min="10" max="10" width="19.140625" style="25" customWidth="1"/>
    <col min="11" max="256" width="11.42578125" style="25"/>
    <col min="257" max="257" width="14" style="25" customWidth="1"/>
    <col min="258" max="258" width="9.28515625" style="25" customWidth="1"/>
    <col min="259" max="259" width="15.42578125" style="25" customWidth="1"/>
    <col min="260" max="260" width="7.7109375" style="25" customWidth="1"/>
    <col min="261" max="261" width="6.28515625" style="25" customWidth="1"/>
    <col min="262" max="262" width="10.5703125" style="25" customWidth="1"/>
    <col min="263" max="263" width="11.85546875" style="25" customWidth="1"/>
    <col min="264" max="264" width="7.42578125" style="25" customWidth="1"/>
    <col min="265" max="265" width="8.85546875" style="25" customWidth="1"/>
    <col min="266" max="266" width="19.140625" style="25" customWidth="1"/>
    <col min="267" max="512" width="11.42578125" style="25"/>
    <col min="513" max="513" width="14" style="25" customWidth="1"/>
    <col min="514" max="514" width="9.28515625" style="25" customWidth="1"/>
    <col min="515" max="515" width="15.42578125" style="25" customWidth="1"/>
    <col min="516" max="516" width="7.7109375" style="25" customWidth="1"/>
    <col min="517" max="517" width="6.28515625" style="25" customWidth="1"/>
    <col min="518" max="518" width="10.5703125" style="25" customWidth="1"/>
    <col min="519" max="519" width="11.85546875" style="25" customWidth="1"/>
    <col min="520" max="520" width="7.42578125" style="25" customWidth="1"/>
    <col min="521" max="521" width="8.85546875" style="25" customWidth="1"/>
    <col min="522" max="522" width="19.140625" style="25" customWidth="1"/>
    <col min="523" max="768" width="11.42578125" style="25"/>
    <col min="769" max="769" width="14" style="25" customWidth="1"/>
    <col min="770" max="770" width="9.28515625" style="25" customWidth="1"/>
    <col min="771" max="771" width="15.42578125" style="25" customWidth="1"/>
    <col min="772" max="772" width="7.7109375" style="25" customWidth="1"/>
    <col min="773" max="773" width="6.28515625" style="25" customWidth="1"/>
    <col min="774" max="774" width="10.5703125" style="25" customWidth="1"/>
    <col min="775" max="775" width="11.85546875" style="25" customWidth="1"/>
    <col min="776" max="776" width="7.42578125" style="25" customWidth="1"/>
    <col min="777" max="777" width="8.85546875" style="25" customWidth="1"/>
    <col min="778" max="778" width="19.140625" style="25" customWidth="1"/>
    <col min="779" max="1024" width="11.42578125" style="25"/>
    <col min="1025" max="1025" width="14" style="25" customWidth="1"/>
    <col min="1026" max="1026" width="9.28515625" style="25" customWidth="1"/>
    <col min="1027" max="1027" width="15.42578125" style="25" customWidth="1"/>
    <col min="1028" max="1028" width="7.7109375" style="25" customWidth="1"/>
    <col min="1029" max="1029" width="6.28515625" style="25" customWidth="1"/>
    <col min="1030" max="1030" width="10.5703125" style="25" customWidth="1"/>
    <col min="1031" max="1031" width="11.85546875" style="25" customWidth="1"/>
    <col min="1032" max="1032" width="7.42578125" style="25" customWidth="1"/>
    <col min="1033" max="1033" width="8.85546875" style="25" customWidth="1"/>
    <col min="1034" max="1034" width="19.140625" style="25" customWidth="1"/>
    <col min="1035" max="1280" width="11.42578125" style="25"/>
    <col min="1281" max="1281" width="14" style="25" customWidth="1"/>
    <col min="1282" max="1282" width="9.28515625" style="25" customWidth="1"/>
    <col min="1283" max="1283" width="15.42578125" style="25" customWidth="1"/>
    <col min="1284" max="1284" width="7.7109375" style="25" customWidth="1"/>
    <col min="1285" max="1285" width="6.28515625" style="25" customWidth="1"/>
    <col min="1286" max="1286" width="10.5703125" style="25" customWidth="1"/>
    <col min="1287" max="1287" width="11.85546875" style="25" customWidth="1"/>
    <col min="1288" max="1288" width="7.42578125" style="25" customWidth="1"/>
    <col min="1289" max="1289" width="8.85546875" style="25" customWidth="1"/>
    <col min="1290" max="1290" width="19.140625" style="25" customWidth="1"/>
    <col min="1291" max="1536" width="11.42578125" style="25"/>
    <col min="1537" max="1537" width="14" style="25" customWidth="1"/>
    <col min="1538" max="1538" width="9.28515625" style="25" customWidth="1"/>
    <col min="1539" max="1539" width="15.42578125" style="25" customWidth="1"/>
    <col min="1540" max="1540" width="7.7109375" style="25" customWidth="1"/>
    <col min="1541" max="1541" width="6.28515625" style="25" customWidth="1"/>
    <col min="1542" max="1542" width="10.5703125" style="25" customWidth="1"/>
    <col min="1543" max="1543" width="11.85546875" style="25" customWidth="1"/>
    <col min="1544" max="1544" width="7.42578125" style="25" customWidth="1"/>
    <col min="1545" max="1545" width="8.85546875" style="25" customWidth="1"/>
    <col min="1546" max="1546" width="19.140625" style="25" customWidth="1"/>
    <col min="1547" max="1792" width="11.42578125" style="25"/>
    <col min="1793" max="1793" width="14" style="25" customWidth="1"/>
    <col min="1794" max="1794" width="9.28515625" style="25" customWidth="1"/>
    <col min="1795" max="1795" width="15.42578125" style="25" customWidth="1"/>
    <col min="1796" max="1796" width="7.7109375" style="25" customWidth="1"/>
    <col min="1797" max="1797" width="6.28515625" style="25" customWidth="1"/>
    <col min="1798" max="1798" width="10.5703125" style="25" customWidth="1"/>
    <col min="1799" max="1799" width="11.85546875" style="25" customWidth="1"/>
    <col min="1800" max="1800" width="7.42578125" style="25" customWidth="1"/>
    <col min="1801" max="1801" width="8.85546875" style="25" customWidth="1"/>
    <col min="1802" max="1802" width="19.140625" style="25" customWidth="1"/>
    <col min="1803" max="2048" width="11.42578125" style="25"/>
    <col min="2049" max="2049" width="14" style="25" customWidth="1"/>
    <col min="2050" max="2050" width="9.28515625" style="25" customWidth="1"/>
    <col min="2051" max="2051" width="15.42578125" style="25" customWidth="1"/>
    <col min="2052" max="2052" width="7.7109375" style="25" customWidth="1"/>
    <col min="2053" max="2053" width="6.28515625" style="25" customWidth="1"/>
    <col min="2054" max="2054" width="10.5703125" style="25" customWidth="1"/>
    <col min="2055" max="2055" width="11.85546875" style="25" customWidth="1"/>
    <col min="2056" max="2056" width="7.42578125" style="25" customWidth="1"/>
    <col min="2057" max="2057" width="8.85546875" style="25" customWidth="1"/>
    <col min="2058" max="2058" width="19.140625" style="25" customWidth="1"/>
    <col min="2059" max="2304" width="11.42578125" style="25"/>
    <col min="2305" max="2305" width="14" style="25" customWidth="1"/>
    <col min="2306" max="2306" width="9.28515625" style="25" customWidth="1"/>
    <col min="2307" max="2307" width="15.42578125" style="25" customWidth="1"/>
    <col min="2308" max="2308" width="7.7109375" style="25" customWidth="1"/>
    <col min="2309" max="2309" width="6.28515625" style="25" customWidth="1"/>
    <col min="2310" max="2310" width="10.5703125" style="25" customWidth="1"/>
    <col min="2311" max="2311" width="11.85546875" style="25" customWidth="1"/>
    <col min="2312" max="2312" width="7.42578125" style="25" customWidth="1"/>
    <col min="2313" max="2313" width="8.85546875" style="25" customWidth="1"/>
    <col min="2314" max="2314" width="19.140625" style="25" customWidth="1"/>
    <col min="2315" max="2560" width="11.42578125" style="25"/>
    <col min="2561" max="2561" width="14" style="25" customWidth="1"/>
    <col min="2562" max="2562" width="9.28515625" style="25" customWidth="1"/>
    <col min="2563" max="2563" width="15.42578125" style="25" customWidth="1"/>
    <col min="2564" max="2564" width="7.7109375" style="25" customWidth="1"/>
    <col min="2565" max="2565" width="6.28515625" style="25" customWidth="1"/>
    <col min="2566" max="2566" width="10.5703125" style="25" customWidth="1"/>
    <col min="2567" max="2567" width="11.85546875" style="25" customWidth="1"/>
    <col min="2568" max="2568" width="7.42578125" style="25" customWidth="1"/>
    <col min="2569" max="2569" width="8.85546875" style="25" customWidth="1"/>
    <col min="2570" max="2570" width="19.140625" style="25" customWidth="1"/>
    <col min="2571" max="2816" width="11.42578125" style="25"/>
    <col min="2817" max="2817" width="14" style="25" customWidth="1"/>
    <col min="2818" max="2818" width="9.28515625" style="25" customWidth="1"/>
    <col min="2819" max="2819" width="15.42578125" style="25" customWidth="1"/>
    <col min="2820" max="2820" width="7.7109375" style="25" customWidth="1"/>
    <col min="2821" max="2821" width="6.28515625" style="25" customWidth="1"/>
    <col min="2822" max="2822" width="10.5703125" style="25" customWidth="1"/>
    <col min="2823" max="2823" width="11.85546875" style="25" customWidth="1"/>
    <col min="2824" max="2824" width="7.42578125" style="25" customWidth="1"/>
    <col min="2825" max="2825" width="8.85546875" style="25" customWidth="1"/>
    <col min="2826" max="2826" width="19.140625" style="25" customWidth="1"/>
    <col min="2827" max="3072" width="11.42578125" style="25"/>
    <col min="3073" max="3073" width="14" style="25" customWidth="1"/>
    <col min="3074" max="3074" width="9.28515625" style="25" customWidth="1"/>
    <col min="3075" max="3075" width="15.42578125" style="25" customWidth="1"/>
    <col min="3076" max="3076" width="7.7109375" style="25" customWidth="1"/>
    <col min="3077" max="3077" width="6.28515625" style="25" customWidth="1"/>
    <col min="3078" max="3078" width="10.5703125" style="25" customWidth="1"/>
    <col min="3079" max="3079" width="11.85546875" style="25" customWidth="1"/>
    <col min="3080" max="3080" width="7.42578125" style="25" customWidth="1"/>
    <col min="3081" max="3081" width="8.85546875" style="25" customWidth="1"/>
    <col min="3082" max="3082" width="19.140625" style="25" customWidth="1"/>
    <col min="3083" max="3328" width="11.42578125" style="25"/>
    <col min="3329" max="3329" width="14" style="25" customWidth="1"/>
    <col min="3330" max="3330" width="9.28515625" style="25" customWidth="1"/>
    <col min="3331" max="3331" width="15.42578125" style="25" customWidth="1"/>
    <col min="3332" max="3332" width="7.7109375" style="25" customWidth="1"/>
    <col min="3333" max="3333" width="6.28515625" style="25" customWidth="1"/>
    <col min="3334" max="3334" width="10.5703125" style="25" customWidth="1"/>
    <col min="3335" max="3335" width="11.85546875" style="25" customWidth="1"/>
    <col min="3336" max="3336" width="7.42578125" style="25" customWidth="1"/>
    <col min="3337" max="3337" width="8.85546875" style="25" customWidth="1"/>
    <col min="3338" max="3338" width="19.140625" style="25" customWidth="1"/>
    <col min="3339" max="3584" width="11.42578125" style="25"/>
    <col min="3585" max="3585" width="14" style="25" customWidth="1"/>
    <col min="3586" max="3586" width="9.28515625" style="25" customWidth="1"/>
    <col min="3587" max="3587" width="15.42578125" style="25" customWidth="1"/>
    <col min="3588" max="3588" width="7.7109375" style="25" customWidth="1"/>
    <col min="3589" max="3589" width="6.28515625" style="25" customWidth="1"/>
    <col min="3590" max="3590" width="10.5703125" style="25" customWidth="1"/>
    <col min="3591" max="3591" width="11.85546875" style="25" customWidth="1"/>
    <col min="3592" max="3592" width="7.42578125" style="25" customWidth="1"/>
    <col min="3593" max="3593" width="8.85546875" style="25" customWidth="1"/>
    <col min="3594" max="3594" width="19.140625" style="25" customWidth="1"/>
    <col min="3595" max="3840" width="11.42578125" style="25"/>
    <col min="3841" max="3841" width="14" style="25" customWidth="1"/>
    <col min="3842" max="3842" width="9.28515625" style="25" customWidth="1"/>
    <col min="3843" max="3843" width="15.42578125" style="25" customWidth="1"/>
    <col min="3844" max="3844" width="7.7109375" style="25" customWidth="1"/>
    <col min="3845" max="3845" width="6.28515625" style="25" customWidth="1"/>
    <col min="3846" max="3846" width="10.5703125" style="25" customWidth="1"/>
    <col min="3847" max="3847" width="11.85546875" style="25" customWidth="1"/>
    <col min="3848" max="3848" width="7.42578125" style="25" customWidth="1"/>
    <col min="3849" max="3849" width="8.85546875" style="25" customWidth="1"/>
    <col min="3850" max="3850" width="19.140625" style="25" customWidth="1"/>
    <col min="3851" max="4096" width="11.42578125" style="25"/>
    <col min="4097" max="4097" width="14" style="25" customWidth="1"/>
    <col min="4098" max="4098" width="9.28515625" style="25" customWidth="1"/>
    <col min="4099" max="4099" width="15.42578125" style="25" customWidth="1"/>
    <col min="4100" max="4100" width="7.7109375" style="25" customWidth="1"/>
    <col min="4101" max="4101" width="6.28515625" style="25" customWidth="1"/>
    <col min="4102" max="4102" width="10.5703125" style="25" customWidth="1"/>
    <col min="4103" max="4103" width="11.85546875" style="25" customWidth="1"/>
    <col min="4104" max="4104" width="7.42578125" style="25" customWidth="1"/>
    <col min="4105" max="4105" width="8.85546875" style="25" customWidth="1"/>
    <col min="4106" max="4106" width="19.140625" style="25" customWidth="1"/>
    <col min="4107" max="4352" width="11.42578125" style="25"/>
    <col min="4353" max="4353" width="14" style="25" customWidth="1"/>
    <col min="4354" max="4354" width="9.28515625" style="25" customWidth="1"/>
    <col min="4355" max="4355" width="15.42578125" style="25" customWidth="1"/>
    <col min="4356" max="4356" width="7.7109375" style="25" customWidth="1"/>
    <col min="4357" max="4357" width="6.28515625" style="25" customWidth="1"/>
    <col min="4358" max="4358" width="10.5703125" style="25" customWidth="1"/>
    <col min="4359" max="4359" width="11.85546875" style="25" customWidth="1"/>
    <col min="4360" max="4360" width="7.42578125" style="25" customWidth="1"/>
    <col min="4361" max="4361" width="8.85546875" style="25" customWidth="1"/>
    <col min="4362" max="4362" width="19.140625" style="25" customWidth="1"/>
    <col min="4363" max="4608" width="11.42578125" style="25"/>
    <col min="4609" max="4609" width="14" style="25" customWidth="1"/>
    <col min="4610" max="4610" width="9.28515625" style="25" customWidth="1"/>
    <col min="4611" max="4611" width="15.42578125" style="25" customWidth="1"/>
    <col min="4612" max="4612" width="7.7109375" style="25" customWidth="1"/>
    <col min="4613" max="4613" width="6.28515625" style="25" customWidth="1"/>
    <col min="4614" max="4614" width="10.5703125" style="25" customWidth="1"/>
    <col min="4615" max="4615" width="11.85546875" style="25" customWidth="1"/>
    <col min="4616" max="4616" width="7.42578125" style="25" customWidth="1"/>
    <col min="4617" max="4617" width="8.85546875" style="25" customWidth="1"/>
    <col min="4618" max="4618" width="19.140625" style="25" customWidth="1"/>
    <col min="4619" max="4864" width="11.42578125" style="25"/>
    <col min="4865" max="4865" width="14" style="25" customWidth="1"/>
    <col min="4866" max="4866" width="9.28515625" style="25" customWidth="1"/>
    <col min="4867" max="4867" width="15.42578125" style="25" customWidth="1"/>
    <col min="4868" max="4868" width="7.7109375" style="25" customWidth="1"/>
    <col min="4869" max="4869" width="6.28515625" style="25" customWidth="1"/>
    <col min="4870" max="4870" width="10.5703125" style="25" customWidth="1"/>
    <col min="4871" max="4871" width="11.85546875" style="25" customWidth="1"/>
    <col min="4872" max="4872" width="7.42578125" style="25" customWidth="1"/>
    <col min="4873" max="4873" width="8.85546875" style="25" customWidth="1"/>
    <col min="4874" max="4874" width="19.140625" style="25" customWidth="1"/>
    <col min="4875" max="5120" width="11.42578125" style="25"/>
    <col min="5121" max="5121" width="14" style="25" customWidth="1"/>
    <col min="5122" max="5122" width="9.28515625" style="25" customWidth="1"/>
    <col min="5123" max="5123" width="15.42578125" style="25" customWidth="1"/>
    <col min="5124" max="5124" width="7.7109375" style="25" customWidth="1"/>
    <col min="5125" max="5125" width="6.28515625" style="25" customWidth="1"/>
    <col min="5126" max="5126" width="10.5703125" style="25" customWidth="1"/>
    <col min="5127" max="5127" width="11.85546875" style="25" customWidth="1"/>
    <col min="5128" max="5128" width="7.42578125" style="25" customWidth="1"/>
    <col min="5129" max="5129" width="8.85546875" style="25" customWidth="1"/>
    <col min="5130" max="5130" width="19.140625" style="25" customWidth="1"/>
    <col min="5131" max="5376" width="11.42578125" style="25"/>
    <col min="5377" max="5377" width="14" style="25" customWidth="1"/>
    <col min="5378" max="5378" width="9.28515625" style="25" customWidth="1"/>
    <col min="5379" max="5379" width="15.42578125" style="25" customWidth="1"/>
    <col min="5380" max="5380" width="7.7109375" style="25" customWidth="1"/>
    <col min="5381" max="5381" width="6.28515625" style="25" customWidth="1"/>
    <col min="5382" max="5382" width="10.5703125" style="25" customWidth="1"/>
    <col min="5383" max="5383" width="11.85546875" style="25" customWidth="1"/>
    <col min="5384" max="5384" width="7.42578125" style="25" customWidth="1"/>
    <col min="5385" max="5385" width="8.85546875" style="25" customWidth="1"/>
    <col min="5386" max="5386" width="19.140625" style="25" customWidth="1"/>
    <col min="5387" max="5632" width="11.42578125" style="25"/>
    <col min="5633" max="5633" width="14" style="25" customWidth="1"/>
    <col min="5634" max="5634" width="9.28515625" style="25" customWidth="1"/>
    <col min="5635" max="5635" width="15.42578125" style="25" customWidth="1"/>
    <col min="5636" max="5636" width="7.7109375" style="25" customWidth="1"/>
    <col min="5637" max="5637" width="6.28515625" style="25" customWidth="1"/>
    <col min="5638" max="5638" width="10.5703125" style="25" customWidth="1"/>
    <col min="5639" max="5639" width="11.85546875" style="25" customWidth="1"/>
    <col min="5640" max="5640" width="7.42578125" style="25" customWidth="1"/>
    <col min="5641" max="5641" width="8.85546875" style="25" customWidth="1"/>
    <col min="5642" max="5642" width="19.140625" style="25" customWidth="1"/>
    <col min="5643" max="5888" width="11.42578125" style="25"/>
    <col min="5889" max="5889" width="14" style="25" customWidth="1"/>
    <col min="5890" max="5890" width="9.28515625" style="25" customWidth="1"/>
    <col min="5891" max="5891" width="15.42578125" style="25" customWidth="1"/>
    <col min="5892" max="5892" width="7.7109375" style="25" customWidth="1"/>
    <col min="5893" max="5893" width="6.28515625" style="25" customWidth="1"/>
    <col min="5894" max="5894" width="10.5703125" style="25" customWidth="1"/>
    <col min="5895" max="5895" width="11.85546875" style="25" customWidth="1"/>
    <col min="5896" max="5896" width="7.42578125" style="25" customWidth="1"/>
    <col min="5897" max="5897" width="8.85546875" style="25" customWidth="1"/>
    <col min="5898" max="5898" width="19.140625" style="25" customWidth="1"/>
    <col min="5899" max="6144" width="11.42578125" style="25"/>
    <col min="6145" max="6145" width="14" style="25" customWidth="1"/>
    <col min="6146" max="6146" width="9.28515625" style="25" customWidth="1"/>
    <col min="6147" max="6147" width="15.42578125" style="25" customWidth="1"/>
    <col min="6148" max="6148" width="7.7109375" style="25" customWidth="1"/>
    <col min="6149" max="6149" width="6.28515625" style="25" customWidth="1"/>
    <col min="6150" max="6150" width="10.5703125" style="25" customWidth="1"/>
    <col min="6151" max="6151" width="11.85546875" style="25" customWidth="1"/>
    <col min="6152" max="6152" width="7.42578125" style="25" customWidth="1"/>
    <col min="6153" max="6153" width="8.85546875" style="25" customWidth="1"/>
    <col min="6154" max="6154" width="19.140625" style="25" customWidth="1"/>
    <col min="6155" max="6400" width="11.42578125" style="25"/>
    <col min="6401" max="6401" width="14" style="25" customWidth="1"/>
    <col min="6402" max="6402" width="9.28515625" style="25" customWidth="1"/>
    <col min="6403" max="6403" width="15.42578125" style="25" customWidth="1"/>
    <col min="6404" max="6404" width="7.7109375" style="25" customWidth="1"/>
    <col min="6405" max="6405" width="6.28515625" style="25" customWidth="1"/>
    <col min="6406" max="6406" width="10.5703125" style="25" customWidth="1"/>
    <col min="6407" max="6407" width="11.85546875" style="25" customWidth="1"/>
    <col min="6408" max="6408" width="7.42578125" style="25" customWidth="1"/>
    <col min="6409" max="6409" width="8.85546875" style="25" customWidth="1"/>
    <col min="6410" max="6410" width="19.140625" style="25" customWidth="1"/>
    <col min="6411" max="6656" width="11.42578125" style="25"/>
    <col min="6657" max="6657" width="14" style="25" customWidth="1"/>
    <col min="6658" max="6658" width="9.28515625" style="25" customWidth="1"/>
    <col min="6659" max="6659" width="15.42578125" style="25" customWidth="1"/>
    <col min="6660" max="6660" width="7.7109375" style="25" customWidth="1"/>
    <col min="6661" max="6661" width="6.28515625" style="25" customWidth="1"/>
    <col min="6662" max="6662" width="10.5703125" style="25" customWidth="1"/>
    <col min="6663" max="6663" width="11.85546875" style="25" customWidth="1"/>
    <col min="6664" max="6664" width="7.42578125" style="25" customWidth="1"/>
    <col min="6665" max="6665" width="8.85546875" style="25" customWidth="1"/>
    <col min="6666" max="6666" width="19.140625" style="25" customWidth="1"/>
    <col min="6667" max="6912" width="11.42578125" style="25"/>
    <col min="6913" max="6913" width="14" style="25" customWidth="1"/>
    <col min="6914" max="6914" width="9.28515625" style="25" customWidth="1"/>
    <col min="6915" max="6915" width="15.42578125" style="25" customWidth="1"/>
    <col min="6916" max="6916" width="7.7109375" style="25" customWidth="1"/>
    <col min="6917" max="6917" width="6.28515625" style="25" customWidth="1"/>
    <col min="6918" max="6918" width="10.5703125" style="25" customWidth="1"/>
    <col min="6919" max="6919" width="11.85546875" style="25" customWidth="1"/>
    <col min="6920" max="6920" width="7.42578125" style="25" customWidth="1"/>
    <col min="6921" max="6921" width="8.85546875" style="25" customWidth="1"/>
    <col min="6922" max="6922" width="19.140625" style="25" customWidth="1"/>
    <col min="6923" max="7168" width="11.42578125" style="25"/>
    <col min="7169" max="7169" width="14" style="25" customWidth="1"/>
    <col min="7170" max="7170" width="9.28515625" style="25" customWidth="1"/>
    <col min="7171" max="7171" width="15.42578125" style="25" customWidth="1"/>
    <col min="7172" max="7172" width="7.7109375" style="25" customWidth="1"/>
    <col min="7173" max="7173" width="6.28515625" style="25" customWidth="1"/>
    <col min="7174" max="7174" width="10.5703125" style="25" customWidth="1"/>
    <col min="7175" max="7175" width="11.85546875" style="25" customWidth="1"/>
    <col min="7176" max="7176" width="7.42578125" style="25" customWidth="1"/>
    <col min="7177" max="7177" width="8.85546875" style="25" customWidth="1"/>
    <col min="7178" max="7178" width="19.140625" style="25" customWidth="1"/>
    <col min="7179" max="7424" width="11.42578125" style="25"/>
    <col min="7425" max="7425" width="14" style="25" customWidth="1"/>
    <col min="7426" max="7426" width="9.28515625" style="25" customWidth="1"/>
    <col min="7427" max="7427" width="15.42578125" style="25" customWidth="1"/>
    <col min="7428" max="7428" width="7.7109375" style="25" customWidth="1"/>
    <col min="7429" max="7429" width="6.28515625" style="25" customWidth="1"/>
    <col min="7430" max="7430" width="10.5703125" style="25" customWidth="1"/>
    <col min="7431" max="7431" width="11.85546875" style="25" customWidth="1"/>
    <col min="7432" max="7432" width="7.42578125" style="25" customWidth="1"/>
    <col min="7433" max="7433" width="8.85546875" style="25" customWidth="1"/>
    <col min="7434" max="7434" width="19.140625" style="25" customWidth="1"/>
    <col min="7435" max="7680" width="11.42578125" style="25"/>
    <col min="7681" max="7681" width="14" style="25" customWidth="1"/>
    <col min="7682" max="7682" width="9.28515625" style="25" customWidth="1"/>
    <col min="7683" max="7683" width="15.42578125" style="25" customWidth="1"/>
    <col min="7684" max="7684" width="7.7109375" style="25" customWidth="1"/>
    <col min="7685" max="7685" width="6.28515625" style="25" customWidth="1"/>
    <col min="7686" max="7686" width="10.5703125" style="25" customWidth="1"/>
    <col min="7687" max="7687" width="11.85546875" style="25" customWidth="1"/>
    <col min="7688" max="7688" width="7.42578125" style="25" customWidth="1"/>
    <col min="7689" max="7689" width="8.85546875" style="25" customWidth="1"/>
    <col min="7690" max="7690" width="19.140625" style="25" customWidth="1"/>
    <col min="7691" max="7936" width="11.42578125" style="25"/>
    <col min="7937" max="7937" width="14" style="25" customWidth="1"/>
    <col min="7938" max="7938" width="9.28515625" style="25" customWidth="1"/>
    <col min="7939" max="7939" width="15.42578125" style="25" customWidth="1"/>
    <col min="7940" max="7940" width="7.7109375" style="25" customWidth="1"/>
    <col min="7941" max="7941" width="6.28515625" style="25" customWidth="1"/>
    <col min="7942" max="7942" width="10.5703125" style="25" customWidth="1"/>
    <col min="7943" max="7943" width="11.85546875" style="25" customWidth="1"/>
    <col min="7944" max="7944" width="7.42578125" style="25" customWidth="1"/>
    <col min="7945" max="7945" width="8.85546875" style="25" customWidth="1"/>
    <col min="7946" max="7946" width="19.140625" style="25" customWidth="1"/>
    <col min="7947" max="8192" width="11.42578125" style="25"/>
    <col min="8193" max="8193" width="14" style="25" customWidth="1"/>
    <col min="8194" max="8194" width="9.28515625" style="25" customWidth="1"/>
    <col min="8195" max="8195" width="15.42578125" style="25" customWidth="1"/>
    <col min="8196" max="8196" width="7.7109375" style="25" customWidth="1"/>
    <col min="8197" max="8197" width="6.28515625" style="25" customWidth="1"/>
    <col min="8198" max="8198" width="10.5703125" style="25" customWidth="1"/>
    <col min="8199" max="8199" width="11.85546875" style="25" customWidth="1"/>
    <col min="8200" max="8200" width="7.42578125" style="25" customWidth="1"/>
    <col min="8201" max="8201" width="8.85546875" style="25" customWidth="1"/>
    <col min="8202" max="8202" width="19.140625" style="25" customWidth="1"/>
    <col min="8203" max="8448" width="11.42578125" style="25"/>
    <col min="8449" max="8449" width="14" style="25" customWidth="1"/>
    <col min="8450" max="8450" width="9.28515625" style="25" customWidth="1"/>
    <col min="8451" max="8451" width="15.42578125" style="25" customWidth="1"/>
    <col min="8452" max="8452" width="7.7109375" style="25" customWidth="1"/>
    <col min="8453" max="8453" width="6.28515625" style="25" customWidth="1"/>
    <col min="8454" max="8454" width="10.5703125" style="25" customWidth="1"/>
    <col min="8455" max="8455" width="11.85546875" style="25" customWidth="1"/>
    <col min="8456" max="8456" width="7.42578125" style="25" customWidth="1"/>
    <col min="8457" max="8457" width="8.85546875" style="25" customWidth="1"/>
    <col min="8458" max="8458" width="19.140625" style="25" customWidth="1"/>
    <col min="8459" max="8704" width="11.42578125" style="25"/>
    <col min="8705" max="8705" width="14" style="25" customWidth="1"/>
    <col min="8706" max="8706" width="9.28515625" style="25" customWidth="1"/>
    <col min="8707" max="8707" width="15.42578125" style="25" customWidth="1"/>
    <col min="8708" max="8708" width="7.7109375" style="25" customWidth="1"/>
    <col min="8709" max="8709" width="6.28515625" style="25" customWidth="1"/>
    <col min="8710" max="8710" width="10.5703125" style="25" customWidth="1"/>
    <col min="8711" max="8711" width="11.85546875" style="25" customWidth="1"/>
    <col min="8712" max="8712" width="7.42578125" style="25" customWidth="1"/>
    <col min="8713" max="8713" width="8.85546875" style="25" customWidth="1"/>
    <col min="8714" max="8714" width="19.140625" style="25" customWidth="1"/>
    <col min="8715" max="8960" width="11.42578125" style="25"/>
    <col min="8961" max="8961" width="14" style="25" customWidth="1"/>
    <col min="8962" max="8962" width="9.28515625" style="25" customWidth="1"/>
    <col min="8963" max="8963" width="15.42578125" style="25" customWidth="1"/>
    <col min="8964" max="8964" width="7.7109375" style="25" customWidth="1"/>
    <col min="8965" max="8965" width="6.28515625" style="25" customWidth="1"/>
    <col min="8966" max="8966" width="10.5703125" style="25" customWidth="1"/>
    <col min="8967" max="8967" width="11.85546875" style="25" customWidth="1"/>
    <col min="8968" max="8968" width="7.42578125" style="25" customWidth="1"/>
    <col min="8969" max="8969" width="8.85546875" style="25" customWidth="1"/>
    <col min="8970" max="8970" width="19.140625" style="25" customWidth="1"/>
    <col min="8971" max="9216" width="11.42578125" style="25"/>
    <col min="9217" max="9217" width="14" style="25" customWidth="1"/>
    <col min="9218" max="9218" width="9.28515625" style="25" customWidth="1"/>
    <col min="9219" max="9219" width="15.42578125" style="25" customWidth="1"/>
    <col min="9220" max="9220" width="7.7109375" style="25" customWidth="1"/>
    <col min="9221" max="9221" width="6.28515625" style="25" customWidth="1"/>
    <col min="9222" max="9222" width="10.5703125" style="25" customWidth="1"/>
    <col min="9223" max="9223" width="11.85546875" style="25" customWidth="1"/>
    <col min="9224" max="9224" width="7.42578125" style="25" customWidth="1"/>
    <col min="9225" max="9225" width="8.85546875" style="25" customWidth="1"/>
    <col min="9226" max="9226" width="19.140625" style="25" customWidth="1"/>
    <col min="9227" max="9472" width="11.42578125" style="25"/>
    <col min="9473" max="9473" width="14" style="25" customWidth="1"/>
    <col min="9474" max="9474" width="9.28515625" style="25" customWidth="1"/>
    <col min="9475" max="9475" width="15.42578125" style="25" customWidth="1"/>
    <col min="9476" max="9476" width="7.7109375" style="25" customWidth="1"/>
    <col min="9477" max="9477" width="6.28515625" style="25" customWidth="1"/>
    <col min="9478" max="9478" width="10.5703125" style="25" customWidth="1"/>
    <col min="9479" max="9479" width="11.85546875" style="25" customWidth="1"/>
    <col min="9480" max="9480" width="7.42578125" style="25" customWidth="1"/>
    <col min="9481" max="9481" width="8.85546875" style="25" customWidth="1"/>
    <col min="9482" max="9482" width="19.140625" style="25" customWidth="1"/>
    <col min="9483" max="9728" width="11.42578125" style="25"/>
    <col min="9729" max="9729" width="14" style="25" customWidth="1"/>
    <col min="9730" max="9730" width="9.28515625" style="25" customWidth="1"/>
    <col min="9731" max="9731" width="15.42578125" style="25" customWidth="1"/>
    <col min="9732" max="9732" width="7.7109375" style="25" customWidth="1"/>
    <col min="9733" max="9733" width="6.28515625" style="25" customWidth="1"/>
    <col min="9734" max="9734" width="10.5703125" style="25" customWidth="1"/>
    <col min="9735" max="9735" width="11.85546875" style="25" customWidth="1"/>
    <col min="9736" max="9736" width="7.42578125" style="25" customWidth="1"/>
    <col min="9737" max="9737" width="8.85546875" style="25" customWidth="1"/>
    <col min="9738" max="9738" width="19.140625" style="25" customWidth="1"/>
    <col min="9739" max="9984" width="11.42578125" style="25"/>
    <col min="9985" max="9985" width="14" style="25" customWidth="1"/>
    <col min="9986" max="9986" width="9.28515625" style="25" customWidth="1"/>
    <col min="9987" max="9987" width="15.42578125" style="25" customWidth="1"/>
    <col min="9988" max="9988" width="7.7109375" style="25" customWidth="1"/>
    <col min="9989" max="9989" width="6.28515625" style="25" customWidth="1"/>
    <col min="9990" max="9990" width="10.5703125" style="25" customWidth="1"/>
    <col min="9991" max="9991" width="11.85546875" style="25" customWidth="1"/>
    <col min="9992" max="9992" width="7.42578125" style="25" customWidth="1"/>
    <col min="9993" max="9993" width="8.85546875" style="25" customWidth="1"/>
    <col min="9994" max="9994" width="19.140625" style="25" customWidth="1"/>
    <col min="9995" max="10240" width="11.42578125" style="25"/>
    <col min="10241" max="10241" width="14" style="25" customWidth="1"/>
    <col min="10242" max="10242" width="9.28515625" style="25" customWidth="1"/>
    <col min="10243" max="10243" width="15.42578125" style="25" customWidth="1"/>
    <col min="10244" max="10244" width="7.7109375" style="25" customWidth="1"/>
    <col min="10245" max="10245" width="6.28515625" style="25" customWidth="1"/>
    <col min="10246" max="10246" width="10.5703125" style="25" customWidth="1"/>
    <col min="10247" max="10247" width="11.85546875" style="25" customWidth="1"/>
    <col min="10248" max="10248" width="7.42578125" style="25" customWidth="1"/>
    <col min="10249" max="10249" width="8.85546875" style="25" customWidth="1"/>
    <col min="10250" max="10250" width="19.140625" style="25" customWidth="1"/>
    <col min="10251" max="10496" width="11.42578125" style="25"/>
    <col min="10497" max="10497" width="14" style="25" customWidth="1"/>
    <col min="10498" max="10498" width="9.28515625" style="25" customWidth="1"/>
    <col min="10499" max="10499" width="15.42578125" style="25" customWidth="1"/>
    <col min="10500" max="10500" width="7.7109375" style="25" customWidth="1"/>
    <col min="10501" max="10501" width="6.28515625" style="25" customWidth="1"/>
    <col min="10502" max="10502" width="10.5703125" style="25" customWidth="1"/>
    <col min="10503" max="10503" width="11.85546875" style="25" customWidth="1"/>
    <col min="10504" max="10504" width="7.42578125" style="25" customWidth="1"/>
    <col min="10505" max="10505" width="8.85546875" style="25" customWidth="1"/>
    <col min="10506" max="10506" width="19.140625" style="25" customWidth="1"/>
    <col min="10507" max="10752" width="11.42578125" style="25"/>
    <col min="10753" max="10753" width="14" style="25" customWidth="1"/>
    <col min="10754" max="10754" width="9.28515625" style="25" customWidth="1"/>
    <col min="10755" max="10755" width="15.42578125" style="25" customWidth="1"/>
    <col min="10756" max="10756" width="7.7109375" style="25" customWidth="1"/>
    <col min="10757" max="10757" width="6.28515625" style="25" customWidth="1"/>
    <col min="10758" max="10758" width="10.5703125" style="25" customWidth="1"/>
    <col min="10759" max="10759" width="11.85546875" style="25" customWidth="1"/>
    <col min="10760" max="10760" width="7.42578125" style="25" customWidth="1"/>
    <col min="10761" max="10761" width="8.85546875" style="25" customWidth="1"/>
    <col min="10762" max="10762" width="19.140625" style="25" customWidth="1"/>
    <col min="10763" max="11008" width="11.42578125" style="25"/>
    <col min="11009" max="11009" width="14" style="25" customWidth="1"/>
    <col min="11010" max="11010" width="9.28515625" style="25" customWidth="1"/>
    <col min="11011" max="11011" width="15.42578125" style="25" customWidth="1"/>
    <col min="11012" max="11012" width="7.7109375" style="25" customWidth="1"/>
    <col min="11013" max="11013" width="6.28515625" style="25" customWidth="1"/>
    <col min="11014" max="11014" width="10.5703125" style="25" customWidth="1"/>
    <col min="11015" max="11015" width="11.85546875" style="25" customWidth="1"/>
    <col min="11016" max="11016" width="7.42578125" style="25" customWidth="1"/>
    <col min="11017" max="11017" width="8.85546875" style="25" customWidth="1"/>
    <col min="11018" max="11018" width="19.140625" style="25" customWidth="1"/>
    <col min="11019" max="11264" width="11.42578125" style="25"/>
    <col min="11265" max="11265" width="14" style="25" customWidth="1"/>
    <col min="11266" max="11266" width="9.28515625" style="25" customWidth="1"/>
    <col min="11267" max="11267" width="15.42578125" style="25" customWidth="1"/>
    <col min="11268" max="11268" width="7.7109375" style="25" customWidth="1"/>
    <col min="11269" max="11269" width="6.28515625" style="25" customWidth="1"/>
    <col min="11270" max="11270" width="10.5703125" style="25" customWidth="1"/>
    <col min="11271" max="11271" width="11.85546875" style="25" customWidth="1"/>
    <col min="11272" max="11272" width="7.42578125" style="25" customWidth="1"/>
    <col min="11273" max="11273" width="8.85546875" style="25" customWidth="1"/>
    <col min="11274" max="11274" width="19.140625" style="25" customWidth="1"/>
    <col min="11275" max="11520" width="11.42578125" style="25"/>
    <col min="11521" max="11521" width="14" style="25" customWidth="1"/>
    <col min="11522" max="11522" width="9.28515625" style="25" customWidth="1"/>
    <col min="11523" max="11523" width="15.42578125" style="25" customWidth="1"/>
    <col min="11524" max="11524" width="7.7109375" style="25" customWidth="1"/>
    <col min="11525" max="11525" width="6.28515625" style="25" customWidth="1"/>
    <col min="11526" max="11526" width="10.5703125" style="25" customWidth="1"/>
    <col min="11527" max="11527" width="11.85546875" style="25" customWidth="1"/>
    <col min="11528" max="11528" width="7.42578125" style="25" customWidth="1"/>
    <col min="11529" max="11529" width="8.85546875" style="25" customWidth="1"/>
    <col min="11530" max="11530" width="19.140625" style="25" customWidth="1"/>
    <col min="11531" max="11776" width="11.42578125" style="25"/>
    <col min="11777" max="11777" width="14" style="25" customWidth="1"/>
    <col min="11778" max="11778" width="9.28515625" style="25" customWidth="1"/>
    <col min="11779" max="11779" width="15.42578125" style="25" customWidth="1"/>
    <col min="11780" max="11780" width="7.7109375" style="25" customWidth="1"/>
    <col min="11781" max="11781" width="6.28515625" style="25" customWidth="1"/>
    <col min="11782" max="11782" width="10.5703125" style="25" customWidth="1"/>
    <col min="11783" max="11783" width="11.85546875" style="25" customWidth="1"/>
    <col min="11784" max="11784" width="7.42578125" style="25" customWidth="1"/>
    <col min="11785" max="11785" width="8.85546875" style="25" customWidth="1"/>
    <col min="11786" max="11786" width="19.140625" style="25" customWidth="1"/>
    <col min="11787" max="12032" width="11.42578125" style="25"/>
    <col min="12033" max="12033" width="14" style="25" customWidth="1"/>
    <col min="12034" max="12034" width="9.28515625" style="25" customWidth="1"/>
    <col min="12035" max="12035" width="15.42578125" style="25" customWidth="1"/>
    <col min="12036" max="12036" width="7.7109375" style="25" customWidth="1"/>
    <col min="12037" max="12037" width="6.28515625" style="25" customWidth="1"/>
    <col min="12038" max="12038" width="10.5703125" style="25" customWidth="1"/>
    <col min="12039" max="12039" width="11.85546875" style="25" customWidth="1"/>
    <col min="12040" max="12040" width="7.42578125" style="25" customWidth="1"/>
    <col min="12041" max="12041" width="8.85546875" style="25" customWidth="1"/>
    <col min="12042" max="12042" width="19.140625" style="25" customWidth="1"/>
    <col min="12043" max="12288" width="11.42578125" style="25"/>
    <col min="12289" max="12289" width="14" style="25" customWidth="1"/>
    <col min="12290" max="12290" width="9.28515625" style="25" customWidth="1"/>
    <col min="12291" max="12291" width="15.42578125" style="25" customWidth="1"/>
    <col min="12292" max="12292" width="7.7109375" style="25" customWidth="1"/>
    <col min="12293" max="12293" width="6.28515625" style="25" customWidth="1"/>
    <col min="12294" max="12294" width="10.5703125" style="25" customWidth="1"/>
    <col min="12295" max="12295" width="11.85546875" style="25" customWidth="1"/>
    <col min="12296" max="12296" width="7.42578125" style="25" customWidth="1"/>
    <col min="12297" max="12297" width="8.85546875" style="25" customWidth="1"/>
    <col min="12298" max="12298" width="19.140625" style="25" customWidth="1"/>
    <col min="12299" max="12544" width="11.42578125" style="25"/>
    <col min="12545" max="12545" width="14" style="25" customWidth="1"/>
    <col min="12546" max="12546" width="9.28515625" style="25" customWidth="1"/>
    <col min="12547" max="12547" width="15.42578125" style="25" customWidth="1"/>
    <col min="12548" max="12548" width="7.7109375" style="25" customWidth="1"/>
    <col min="12549" max="12549" width="6.28515625" style="25" customWidth="1"/>
    <col min="12550" max="12550" width="10.5703125" style="25" customWidth="1"/>
    <col min="12551" max="12551" width="11.85546875" style="25" customWidth="1"/>
    <col min="12552" max="12552" width="7.42578125" style="25" customWidth="1"/>
    <col min="12553" max="12553" width="8.85546875" style="25" customWidth="1"/>
    <col min="12554" max="12554" width="19.140625" style="25" customWidth="1"/>
    <col min="12555" max="12800" width="11.42578125" style="25"/>
    <col min="12801" max="12801" width="14" style="25" customWidth="1"/>
    <col min="12802" max="12802" width="9.28515625" style="25" customWidth="1"/>
    <col min="12803" max="12803" width="15.42578125" style="25" customWidth="1"/>
    <col min="12804" max="12804" width="7.7109375" style="25" customWidth="1"/>
    <col min="12805" max="12805" width="6.28515625" style="25" customWidth="1"/>
    <col min="12806" max="12806" width="10.5703125" style="25" customWidth="1"/>
    <col min="12807" max="12807" width="11.85546875" style="25" customWidth="1"/>
    <col min="12808" max="12808" width="7.42578125" style="25" customWidth="1"/>
    <col min="12809" max="12809" width="8.85546875" style="25" customWidth="1"/>
    <col min="12810" max="12810" width="19.140625" style="25" customWidth="1"/>
    <col min="12811" max="13056" width="11.42578125" style="25"/>
    <col min="13057" max="13057" width="14" style="25" customWidth="1"/>
    <col min="13058" max="13058" width="9.28515625" style="25" customWidth="1"/>
    <col min="13059" max="13059" width="15.42578125" style="25" customWidth="1"/>
    <col min="13060" max="13060" width="7.7109375" style="25" customWidth="1"/>
    <col min="13061" max="13061" width="6.28515625" style="25" customWidth="1"/>
    <col min="13062" max="13062" width="10.5703125" style="25" customWidth="1"/>
    <col min="13063" max="13063" width="11.85546875" style="25" customWidth="1"/>
    <col min="13064" max="13064" width="7.42578125" style="25" customWidth="1"/>
    <col min="13065" max="13065" width="8.85546875" style="25" customWidth="1"/>
    <col min="13066" max="13066" width="19.140625" style="25" customWidth="1"/>
    <col min="13067" max="13312" width="11.42578125" style="25"/>
    <col min="13313" max="13313" width="14" style="25" customWidth="1"/>
    <col min="13314" max="13314" width="9.28515625" style="25" customWidth="1"/>
    <col min="13315" max="13315" width="15.42578125" style="25" customWidth="1"/>
    <col min="13316" max="13316" width="7.7109375" style="25" customWidth="1"/>
    <col min="13317" max="13317" width="6.28515625" style="25" customWidth="1"/>
    <col min="13318" max="13318" width="10.5703125" style="25" customWidth="1"/>
    <col min="13319" max="13319" width="11.85546875" style="25" customWidth="1"/>
    <col min="13320" max="13320" width="7.42578125" style="25" customWidth="1"/>
    <col min="13321" max="13321" width="8.85546875" style="25" customWidth="1"/>
    <col min="13322" max="13322" width="19.140625" style="25" customWidth="1"/>
    <col min="13323" max="13568" width="11.42578125" style="25"/>
    <col min="13569" max="13569" width="14" style="25" customWidth="1"/>
    <col min="13570" max="13570" width="9.28515625" style="25" customWidth="1"/>
    <col min="13571" max="13571" width="15.42578125" style="25" customWidth="1"/>
    <col min="13572" max="13572" width="7.7109375" style="25" customWidth="1"/>
    <col min="13573" max="13573" width="6.28515625" style="25" customWidth="1"/>
    <col min="13574" max="13574" width="10.5703125" style="25" customWidth="1"/>
    <col min="13575" max="13575" width="11.85546875" style="25" customWidth="1"/>
    <col min="13576" max="13576" width="7.42578125" style="25" customWidth="1"/>
    <col min="13577" max="13577" width="8.85546875" style="25" customWidth="1"/>
    <col min="13578" max="13578" width="19.140625" style="25" customWidth="1"/>
    <col min="13579" max="13824" width="11.42578125" style="25"/>
    <col min="13825" max="13825" width="14" style="25" customWidth="1"/>
    <col min="13826" max="13826" width="9.28515625" style="25" customWidth="1"/>
    <col min="13827" max="13827" width="15.42578125" style="25" customWidth="1"/>
    <col min="13828" max="13828" width="7.7109375" style="25" customWidth="1"/>
    <col min="13829" max="13829" width="6.28515625" style="25" customWidth="1"/>
    <col min="13830" max="13830" width="10.5703125" style="25" customWidth="1"/>
    <col min="13831" max="13831" width="11.85546875" style="25" customWidth="1"/>
    <col min="13832" max="13832" width="7.42578125" style="25" customWidth="1"/>
    <col min="13833" max="13833" width="8.85546875" style="25" customWidth="1"/>
    <col min="13834" max="13834" width="19.140625" style="25" customWidth="1"/>
    <col min="13835" max="14080" width="11.42578125" style="25"/>
    <col min="14081" max="14081" width="14" style="25" customWidth="1"/>
    <col min="14082" max="14082" width="9.28515625" style="25" customWidth="1"/>
    <col min="14083" max="14083" width="15.42578125" style="25" customWidth="1"/>
    <col min="14084" max="14084" width="7.7109375" style="25" customWidth="1"/>
    <col min="14085" max="14085" width="6.28515625" style="25" customWidth="1"/>
    <col min="14086" max="14086" width="10.5703125" style="25" customWidth="1"/>
    <col min="14087" max="14087" width="11.85546875" style="25" customWidth="1"/>
    <col min="14088" max="14088" width="7.42578125" style="25" customWidth="1"/>
    <col min="14089" max="14089" width="8.85546875" style="25" customWidth="1"/>
    <col min="14090" max="14090" width="19.140625" style="25" customWidth="1"/>
    <col min="14091" max="14336" width="11.42578125" style="25"/>
    <col min="14337" max="14337" width="14" style="25" customWidth="1"/>
    <col min="14338" max="14338" width="9.28515625" style="25" customWidth="1"/>
    <col min="14339" max="14339" width="15.42578125" style="25" customWidth="1"/>
    <col min="14340" max="14340" width="7.7109375" style="25" customWidth="1"/>
    <col min="14341" max="14341" width="6.28515625" style="25" customWidth="1"/>
    <col min="14342" max="14342" width="10.5703125" style="25" customWidth="1"/>
    <col min="14343" max="14343" width="11.85546875" style="25" customWidth="1"/>
    <col min="14344" max="14344" width="7.42578125" style="25" customWidth="1"/>
    <col min="14345" max="14345" width="8.85546875" style="25" customWidth="1"/>
    <col min="14346" max="14346" width="19.140625" style="25" customWidth="1"/>
    <col min="14347" max="14592" width="11.42578125" style="25"/>
    <col min="14593" max="14593" width="14" style="25" customWidth="1"/>
    <col min="14594" max="14594" width="9.28515625" style="25" customWidth="1"/>
    <col min="14595" max="14595" width="15.42578125" style="25" customWidth="1"/>
    <col min="14596" max="14596" width="7.7109375" style="25" customWidth="1"/>
    <col min="14597" max="14597" width="6.28515625" style="25" customWidth="1"/>
    <col min="14598" max="14598" width="10.5703125" style="25" customWidth="1"/>
    <col min="14599" max="14599" width="11.85546875" style="25" customWidth="1"/>
    <col min="14600" max="14600" width="7.42578125" style="25" customWidth="1"/>
    <col min="14601" max="14601" width="8.85546875" style="25" customWidth="1"/>
    <col min="14602" max="14602" width="19.140625" style="25" customWidth="1"/>
    <col min="14603" max="14848" width="11.42578125" style="25"/>
    <col min="14849" max="14849" width="14" style="25" customWidth="1"/>
    <col min="14850" max="14850" width="9.28515625" style="25" customWidth="1"/>
    <col min="14851" max="14851" width="15.42578125" style="25" customWidth="1"/>
    <col min="14852" max="14852" width="7.7109375" style="25" customWidth="1"/>
    <col min="14853" max="14853" width="6.28515625" style="25" customWidth="1"/>
    <col min="14854" max="14854" width="10.5703125" style="25" customWidth="1"/>
    <col min="14855" max="14855" width="11.85546875" style="25" customWidth="1"/>
    <col min="14856" max="14856" width="7.42578125" style="25" customWidth="1"/>
    <col min="14857" max="14857" width="8.85546875" style="25" customWidth="1"/>
    <col min="14858" max="14858" width="19.140625" style="25" customWidth="1"/>
    <col min="14859" max="15104" width="11.42578125" style="25"/>
    <col min="15105" max="15105" width="14" style="25" customWidth="1"/>
    <col min="15106" max="15106" width="9.28515625" style="25" customWidth="1"/>
    <col min="15107" max="15107" width="15.42578125" style="25" customWidth="1"/>
    <col min="15108" max="15108" width="7.7109375" style="25" customWidth="1"/>
    <col min="15109" max="15109" width="6.28515625" style="25" customWidth="1"/>
    <col min="15110" max="15110" width="10.5703125" style="25" customWidth="1"/>
    <col min="15111" max="15111" width="11.85546875" style="25" customWidth="1"/>
    <col min="15112" max="15112" width="7.42578125" style="25" customWidth="1"/>
    <col min="15113" max="15113" width="8.85546875" style="25" customWidth="1"/>
    <col min="15114" max="15114" width="19.140625" style="25" customWidth="1"/>
    <col min="15115" max="15360" width="11.42578125" style="25"/>
    <col min="15361" max="15361" width="14" style="25" customWidth="1"/>
    <col min="15362" max="15362" width="9.28515625" style="25" customWidth="1"/>
    <col min="15363" max="15363" width="15.42578125" style="25" customWidth="1"/>
    <col min="15364" max="15364" width="7.7109375" style="25" customWidth="1"/>
    <col min="15365" max="15365" width="6.28515625" style="25" customWidth="1"/>
    <col min="15366" max="15366" width="10.5703125" style="25" customWidth="1"/>
    <col min="15367" max="15367" width="11.85546875" style="25" customWidth="1"/>
    <col min="15368" max="15368" width="7.42578125" style="25" customWidth="1"/>
    <col min="15369" max="15369" width="8.85546875" style="25" customWidth="1"/>
    <col min="15370" max="15370" width="19.140625" style="25" customWidth="1"/>
    <col min="15371" max="15616" width="11.42578125" style="25"/>
    <col min="15617" max="15617" width="14" style="25" customWidth="1"/>
    <col min="15618" max="15618" width="9.28515625" style="25" customWidth="1"/>
    <col min="15619" max="15619" width="15.42578125" style="25" customWidth="1"/>
    <col min="15620" max="15620" width="7.7109375" style="25" customWidth="1"/>
    <col min="15621" max="15621" width="6.28515625" style="25" customWidth="1"/>
    <col min="15622" max="15622" width="10.5703125" style="25" customWidth="1"/>
    <col min="15623" max="15623" width="11.85546875" style="25" customWidth="1"/>
    <col min="15624" max="15624" width="7.42578125" style="25" customWidth="1"/>
    <col min="15625" max="15625" width="8.85546875" style="25" customWidth="1"/>
    <col min="15626" max="15626" width="19.140625" style="25" customWidth="1"/>
    <col min="15627" max="15872" width="11.42578125" style="25"/>
    <col min="15873" max="15873" width="14" style="25" customWidth="1"/>
    <col min="15874" max="15874" width="9.28515625" style="25" customWidth="1"/>
    <col min="15875" max="15875" width="15.42578125" style="25" customWidth="1"/>
    <col min="15876" max="15876" width="7.7109375" style="25" customWidth="1"/>
    <col min="15877" max="15877" width="6.28515625" style="25" customWidth="1"/>
    <col min="15878" max="15878" width="10.5703125" style="25" customWidth="1"/>
    <col min="15879" max="15879" width="11.85546875" style="25" customWidth="1"/>
    <col min="15880" max="15880" width="7.42578125" style="25" customWidth="1"/>
    <col min="15881" max="15881" width="8.85546875" style="25" customWidth="1"/>
    <col min="15882" max="15882" width="19.140625" style="25" customWidth="1"/>
    <col min="15883" max="16128" width="11.42578125" style="25"/>
    <col min="16129" max="16129" width="14" style="25" customWidth="1"/>
    <col min="16130" max="16130" width="9.28515625" style="25" customWidth="1"/>
    <col min="16131" max="16131" width="15.42578125" style="25" customWidth="1"/>
    <col min="16132" max="16132" width="7.7109375" style="25" customWidth="1"/>
    <col min="16133" max="16133" width="6.28515625" style="25" customWidth="1"/>
    <col min="16134" max="16134" width="10.5703125" style="25" customWidth="1"/>
    <col min="16135" max="16135" width="11.85546875" style="25" customWidth="1"/>
    <col min="16136" max="16136" width="7.42578125" style="25" customWidth="1"/>
    <col min="16137" max="16137" width="8.85546875" style="25" customWidth="1"/>
    <col min="16138" max="16138" width="19.140625" style="25" customWidth="1"/>
    <col min="16139" max="16384" width="11.42578125" style="25"/>
  </cols>
  <sheetData>
    <row r="1" spans="1:10" ht="12.95" customHeight="1" x14ac:dyDescent="0.2">
      <c r="A1" s="24" t="s">
        <v>30</v>
      </c>
      <c r="B1" s="24" t="s">
        <v>27</v>
      </c>
      <c r="C1" s="24" t="s">
        <v>404</v>
      </c>
      <c r="D1" s="24" t="s">
        <v>405</v>
      </c>
      <c r="E1" s="24" t="s">
        <v>406</v>
      </c>
      <c r="F1" s="24" t="s">
        <v>407</v>
      </c>
      <c r="G1" s="24" t="s">
        <v>408</v>
      </c>
      <c r="H1" s="24" t="s">
        <v>409</v>
      </c>
      <c r="I1" s="24" t="s">
        <v>410</v>
      </c>
      <c r="J1" s="24" t="s">
        <v>411</v>
      </c>
    </row>
    <row r="2" spans="1:10" ht="18.95" customHeight="1" x14ac:dyDescent="0.2">
      <c r="A2" s="27" t="s">
        <v>511</v>
      </c>
      <c r="B2" s="26">
        <v>44551</v>
      </c>
      <c r="C2" s="27" t="s">
        <v>512</v>
      </c>
      <c r="D2" s="29">
        <v>3035</v>
      </c>
      <c r="E2" s="29">
        <v>607</v>
      </c>
      <c r="F2" s="29">
        <v>3642</v>
      </c>
      <c r="G2" s="29">
        <v>0</v>
      </c>
      <c r="H2" s="29">
        <v>3642</v>
      </c>
      <c r="I2" s="29">
        <v>3642</v>
      </c>
      <c r="J2" s="27" t="s">
        <v>513</v>
      </c>
    </row>
    <row r="3" spans="1:10" ht="18.95" customHeight="1" x14ac:dyDescent="0.2">
      <c r="A3" s="27" t="s">
        <v>514</v>
      </c>
      <c r="B3" s="26">
        <v>44550</v>
      </c>
      <c r="C3" s="27" t="s">
        <v>515</v>
      </c>
      <c r="D3" s="29">
        <v>3035</v>
      </c>
      <c r="E3" s="29">
        <v>607</v>
      </c>
      <c r="F3" s="29">
        <v>3642</v>
      </c>
      <c r="G3" s="29">
        <v>0</v>
      </c>
      <c r="H3" s="29">
        <v>3642</v>
      </c>
      <c r="I3" s="29">
        <v>3642</v>
      </c>
      <c r="J3" s="27" t="s">
        <v>513</v>
      </c>
    </row>
    <row r="4" spans="1:10" ht="18.95" customHeight="1" x14ac:dyDescent="0.2">
      <c r="A4" s="27" t="s">
        <v>516</v>
      </c>
      <c r="B4" s="26">
        <v>44544</v>
      </c>
      <c r="C4" s="27" t="s">
        <v>517</v>
      </c>
      <c r="D4" s="29">
        <v>2435</v>
      </c>
      <c r="E4" s="29">
        <v>487</v>
      </c>
      <c r="F4" s="29">
        <v>2922</v>
      </c>
      <c r="G4" s="29">
        <v>0</v>
      </c>
      <c r="H4" s="29">
        <v>2922</v>
      </c>
      <c r="I4" s="29">
        <v>2922</v>
      </c>
      <c r="J4" s="27" t="s">
        <v>513</v>
      </c>
    </row>
    <row r="5" spans="1:10" ht="18.95" customHeight="1" x14ac:dyDescent="0.2">
      <c r="A5" s="27" t="s">
        <v>518</v>
      </c>
      <c r="B5" s="26">
        <v>44542</v>
      </c>
      <c r="C5" s="27" t="s">
        <v>519</v>
      </c>
      <c r="D5" s="29">
        <v>2715</v>
      </c>
      <c r="E5" s="29">
        <v>543</v>
      </c>
      <c r="F5" s="29">
        <v>3258</v>
      </c>
      <c r="G5" s="29">
        <v>0</v>
      </c>
      <c r="H5" s="29">
        <v>3258</v>
      </c>
      <c r="I5" s="29">
        <v>3258</v>
      </c>
      <c r="J5" s="27" t="s">
        <v>513</v>
      </c>
    </row>
    <row r="6" spans="1:10" ht="18.95" customHeight="1" x14ac:dyDescent="0.2">
      <c r="A6" s="27" t="s">
        <v>520</v>
      </c>
      <c r="B6" s="26">
        <v>44535</v>
      </c>
      <c r="C6" s="27" t="s">
        <v>521</v>
      </c>
      <c r="D6" s="29">
        <v>3035</v>
      </c>
      <c r="E6" s="29">
        <v>607</v>
      </c>
      <c r="F6" s="29">
        <v>3642</v>
      </c>
      <c r="G6" s="29">
        <v>0</v>
      </c>
      <c r="H6" s="29">
        <v>3642</v>
      </c>
      <c r="I6" s="29">
        <v>0</v>
      </c>
      <c r="J6" s="27" t="s">
        <v>513</v>
      </c>
    </row>
    <row r="7" spans="1:10" ht="18.95" customHeight="1" x14ac:dyDescent="0.2">
      <c r="A7" s="27" t="s">
        <v>522</v>
      </c>
      <c r="B7" s="26">
        <v>44531</v>
      </c>
      <c r="C7" s="27" t="s">
        <v>523</v>
      </c>
      <c r="D7" s="29">
        <v>1555</v>
      </c>
      <c r="E7" s="29">
        <v>311</v>
      </c>
      <c r="F7" s="29">
        <v>1866</v>
      </c>
      <c r="G7" s="29">
        <v>0</v>
      </c>
      <c r="H7" s="29">
        <v>1866</v>
      </c>
      <c r="I7" s="29">
        <v>0</v>
      </c>
      <c r="J7" s="27" t="s">
        <v>513</v>
      </c>
    </row>
    <row r="8" spans="1:10" ht="18.95" customHeight="1" x14ac:dyDescent="0.2">
      <c r="A8" s="27" t="s">
        <v>524</v>
      </c>
      <c r="B8" s="26">
        <v>44530</v>
      </c>
      <c r="C8" s="27" t="s">
        <v>525</v>
      </c>
      <c r="D8" s="29">
        <v>3035</v>
      </c>
      <c r="E8" s="29">
        <v>607</v>
      </c>
      <c r="F8" s="29">
        <v>3642</v>
      </c>
      <c r="G8" s="29">
        <v>0</v>
      </c>
      <c r="H8" s="29">
        <v>3642</v>
      </c>
      <c r="I8" s="29">
        <v>0</v>
      </c>
      <c r="J8" s="27" t="s">
        <v>513</v>
      </c>
    </row>
    <row r="9" spans="1:10" ht="18.95" customHeight="1" x14ac:dyDescent="0.2">
      <c r="A9" s="27" t="s">
        <v>526</v>
      </c>
      <c r="B9" s="26">
        <v>44528</v>
      </c>
      <c r="C9" s="27" t="s">
        <v>527</v>
      </c>
      <c r="D9" s="29">
        <v>3035</v>
      </c>
      <c r="E9" s="29">
        <v>607</v>
      </c>
      <c r="F9" s="29">
        <v>3642</v>
      </c>
      <c r="G9" s="29">
        <v>0</v>
      </c>
      <c r="H9" s="29">
        <v>3642</v>
      </c>
      <c r="I9" s="29">
        <v>0</v>
      </c>
      <c r="J9" s="27" t="s">
        <v>513</v>
      </c>
    </row>
    <row r="10" spans="1:10" ht="18.95" customHeight="1" x14ac:dyDescent="0.2">
      <c r="A10" s="27" t="s">
        <v>528</v>
      </c>
      <c r="B10" s="26">
        <v>44523</v>
      </c>
      <c r="C10" s="27" t="s">
        <v>529</v>
      </c>
      <c r="D10" s="29">
        <v>2715</v>
      </c>
      <c r="E10" s="29">
        <v>543</v>
      </c>
      <c r="F10" s="29">
        <v>3258</v>
      </c>
      <c r="G10" s="29">
        <v>0</v>
      </c>
      <c r="H10" s="29">
        <v>3258</v>
      </c>
      <c r="I10" s="29">
        <v>0</v>
      </c>
      <c r="J10" s="27" t="s">
        <v>513</v>
      </c>
    </row>
    <row r="11" spans="1:10" ht="18.95" customHeight="1" x14ac:dyDescent="0.2">
      <c r="A11" s="27" t="s">
        <v>530</v>
      </c>
      <c r="B11" s="26">
        <v>44521</v>
      </c>
      <c r="C11" s="27" t="s">
        <v>531</v>
      </c>
      <c r="D11" s="29">
        <v>1755</v>
      </c>
      <c r="E11" s="29">
        <v>351</v>
      </c>
      <c r="F11" s="29">
        <v>2106</v>
      </c>
      <c r="G11" s="29">
        <v>0</v>
      </c>
      <c r="H11" s="29">
        <v>2106</v>
      </c>
      <c r="I11" s="29">
        <v>0</v>
      </c>
      <c r="J11" s="27" t="s">
        <v>513</v>
      </c>
    </row>
    <row r="12" spans="1:10" ht="18.95" customHeight="1" x14ac:dyDescent="0.2">
      <c r="A12" s="27" t="s">
        <v>532</v>
      </c>
      <c r="B12" s="26">
        <v>44516</v>
      </c>
      <c r="C12" s="27" t="s">
        <v>533</v>
      </c>
      <c r="D12" s="29">
        <v>2435</v>
      </c>
      <c r="E12" s="29">
        <v>487</v>
      </c>
      <c r="F12" s="29">
        <v>2922</v>
      </c>
      <c r="G12" s="29">
        <v>0</v>
      </c>
      <c r="H12" s="29">
        <v>2922</v>
      </c>
      <c r="I12" s="29">
        <v>0</v>
      </c>
      <c r="J12" s="27" t="s">
        <v>513</v>
      </c>
    </row>
    <row r="13" spans="1:10" ht="18.95" customHeight="1" x14ac:dyDescent="0.2">
      <c r="A13" s="27" t="s">
        <v>534</v>
      </c>
      <c r="B13" s="26">
        <v>44515</v>
      </c>
      <c r="C13" s="27" t="s">
        <v>535</v>
      </c>
      <c r="D13" s="29">
        <v>3035</v>
      </c>
      <c r="E13" s="29">
        <v>607</v>
      </c>
      <c r="F13" s="29">
        <v>3642</v>
      </c>
      <c r="G13" s="29">
        <v>0</v>
      </c>
      <c r="H13" s="29">
        <v>3642</v>
      </c>
      <c r="I13" s="29">
        <v>0</v>
      </c>
      <c r="J13" s="27" t="s">
        <v>513</v>
      </c>
    </row>
    <row r="14" spans="1:10" ht="18.95" customHeight="1" x14ac:dyDescent="0.2">
      <c r="A14" s="27" t="s">
        <v>536</v>
      </c>
      <c r="B14" s="26">
        <v>44511</v>
      </c>
      <c r="C14" s="27" t="s">
        <v>537</v>
      </c>
      <c r="D14" s="29">
        <v>2985</v>
      </c>
      <c r="E14" s="29">
        <v>597</v>
      </c>
      <c r="F14" s="29">
        <v>3582</v>
      </c>
      <c r="G14" s="29">
        <v>0</v>
      </c>
      <c r="H14" s="29">
        <v>3582</v>
      </c>
      <c r="I14" s="29">
        <v>0</v>
      </c>
      <c r="J14" s="27" t="s">
        <v>513</v>
      </c>
    </row>
    <row r="15" spans="1:10" ht="18.95" customHeight="1" x14ac:dyDescent="0.2">
      <c r="A15" s="27" t="s">
        <v>538</v>
      </c>
      <c r="B15" s="26">
        <v>44508</v>
      </c>
      <c r="C15" s="27" t="s">
        <v>539</v>
      </c>
      <c r="D15" s="29">
        <v>2435</v>
      </c>
      <c r="E15" s="29">
        <v>487</v>
      </c>
      <c r="F15" s="29">
        <v>2922</v>
      </c>
      <c r="G15" s="29">
        <v>0</v>
      </c>
      <c r="H15" s="29">
        <v>2922</v>
      </c>
      <c r="I15" s="29">
        <v>0</v>
      </c>
      <c r="J15" s="27" t="s">
        <v>513</v>
      </c>
    </row>
    <row r="16" spans="1:10" ht="18.95" customHeight="1" x14ac:dyDescent="0.2">
      <c r="A16" s="27" t="s">
        <v>540</v>
      </c>
      <c r="B16" s="26">
        <v>44507</v>
      </c>
      <c r="C16" s="27" t="s">
        <v>541</v>
      </c>
      <c r="D16" s="29">
        <v>2715</v>
      </c>
      <c r="E16" s="29">
        <v>543</v>
      </c>
      <c r="F16" s="29">
        <v>3258</v>
      </c>
      <c r="G16" s="29">
        <v>0</v>
      </c>
      <c r="H16" s="29">
        <v>3258</v>
      </c>
      <c r="I16" s="29">
        <v>0</v>
      </c>
      <c r="J16" s="27" t="s">
        <v>513</v>
      </c>
    </row>
    <row r="17" spans="1:10" ht="18.95" customHeight="1" x14ac:dyDescent="0.2">
      <c r="A17" s="27" t="s">
        <v>542</v>
      </c>
      <c r="B17" s="26">
        <v>44502</v>
      </c>
      <c r="C17" s="27" t="s">
        <v>543</v>
      </c>
      <c r="D17" s="29">
        <v>3035</v>
      </c>
      <c r="E17" s="29">
        <v>607</v>
      </c>
      <c r="F17" s="29">
        <v>3642</v>
      </c>
      <c r="G17" s="29">
        <v>0</v>
      </c>
      <c r="H17" s="29">
        <v>3642</v>
      </c>
      <c r="I17" s="29">
        <v>0</v>
      </c>
      <c r="J17" s="27" t="s">
        <v>513</v>
      </c>
    </row>
    <row r="18" spans="1:10" ht="18.95" customHeight="1" x14ac:dyDescent="0.2">
      <c r="A18" s="27" t="s">
        <v>544</v>
      </c>
      <c r="B18" s="26">
        <v>44501</v>
      </c>
      <c r="C18" s="27" t="s">
        <v>545</v>
      </c>
      <c r="D18" s="29">
        <v>3035</v>
      </c>
      <c r="E18" s="29">
        <v>607</v>
      </c>
      <c r="F18" s="29">
        <v>3642</v>
      </c>
      <c r="G18" s="29">
        <v>0</v>
      </c>
      <c r="H18" s="29">
        <v>3642</v>
      </c>
      <c r="I18" s="29">
        <v>0</v>
      </c>
      <c r="J18" s="27" t="s">
        <v>513</v>
      </c>
    </row>
    <row r="19" spans="1:10" ht="18.95" customHeight="1" x14ac:dyDescent="0.2">
      <c r="A19" s="27" t="s">
        <v>546</v>
      </c>
      <c r="B19" s="26">
        <v>44500</v>
      </c>
      <c r="C19" s="27" t="s">
        <v>547</v>
      </c>
      <c r="D19" s="29">
        <v>2435</v>
      </c>
      <c r="E19" s="29">
        <v>487</v>
      </c>
      <c r="F19" s="29">
        <v>2922</v>
      </c>
      <c r="G19" s="29">
        <v>0</v>
      </c>
      <c r="H19" s="29">
        <v>2922</v>
      </c>
      <c r="I19" s="29">
        <v>0</v>
      </c>
      <c r="J19" s="27" t="s">
        <v>513</v>
      </c>
    </row>
    <row r="20" spans="1:10" ht="18.95" customHeight="1" x14ac:dyDescent="0.2">
      <c r="A20" s="27" t="s">
        <v>548</v>
      </c>
      <c r="B20" s="26">
        <v>44495</v>
      </c>
      <c r="C20" s="27" t="s">
        <v>549</v>
      </c>
      <c r="D20" s="29">
        <v>3035</v>
      </c>
      <c r="E20" s="29">
        <v>607</v>
      </c>
      <c r="F20" s="29">
        <v>3642</v>
      </c>
      <c r="G20" s="29">
        <v>0</v>
      </c>
      <c r="H20" s="29">
        <v>3642</v>
      </c>
      <c r="I20" s="29">
        <v>0</v>
      </c>
      <c r="J20" s="27" t="s">
        <v>513</v>
      </c>
    </row>
    <row r="21" spans="1:10" ht="18.95" customHeight="1" x14ac:dyDescent="0.2">
      <c r="A21" s="27" t="s">
        <v>550</v>
      </c>
      <c r="B21" s="26">
        <v>44494</v>
      </c>
      <c r="C21" s="27" t="s">
        <v>551</v>
      </c>
      <c r="D21" s="29">
        <v>2985</v>
      </c>
      <c r="E21" s="29">
        <v>597</v>
      </c>
      <c r="F21" s="29">
        <v>3582</v>
      </c>
      <c r="G21" s="29">
        <v>0</v>
      </c>
      <c r="H21" s="29">
        <v>3582</v>
      </c>
      <c r="I21" s="29">
        <v>0</v>
      </c>
      <c r="J21" s="27" t="s">
        <v>513</v>
      </c>
    </row>
    <row r="22" spans="1:10" ht="18.95" customHeight="1" x14ac:dyDescent="0.2">
      <c r="A22" s="27" t="s">
        <v>552</v>
      </c>
      <c r="B22" s="26">
        <v>44490</v>
      </c>
      <c r="C22" s="27" t="s">
        <v>553</v>
      </c>
      <c r="D22" s="29">
        <v>3035</v>
      </c>
      <c r="E22" s="29">
        <v>607</v>
      </c>
      <c r="F22" s="29">
        <v>3642</v>
      </c>
      <c r="G22" s="29">
        <v>0</v>
      </c>
      <c r="H22" s="29">
        <v>3642</v>
      </c>
      <c r="I22" s="29">
        <v>0</v>
      </c>
      <c r="J22" s="27" t="s">
        <v>513</v>
      </c>
    </row>
    <row r="23" spans="1:10" ht="18.95" customHeight="1" x14ac:dyDescent="0.2">
      <c r="A23" s="27" t="s">
        <v>554</v>
      </c>
      <c r="B23" s="26">
        <v>44486</v>
      </c>
      <c r="C23" s="27" t="s">
        <v>555</v>
      </c>
      <c r="D23" s="29">
        <v>2105</v>
      </c>
      <c r="E23" s="29">
        <v>421</v>
      </c>
      <c r="F23" s="29">
        <v>2526</v>
      </c>
      <c r="G23" s="29">
        <v>0</v>
      </c>
      <c r="H23" s="29">
        <v>2526</v>
      </c>
      <c r="I23" s="29">
        <v>0</v>
      </c>
      <c r="J23" s="27" t="s">
        <v>513</v>
      </c>
    </row>
    <row r="24" spans="1:10" ht="18.95" customHeight="1" x14ac:dyDescent="0.2">
      <c r="A24" s="27" t="s">
        <v>556</v>
      </c>
      <c r="B24" s="26">
        <v>44481</v>
      </c>
      <c r="C24" s="27" t="s">
        <v>557</v>
      </c>
      <c r="D24" s="29">
        <v>2155</v>
      </c>
      <c r="E24" s="29">
        <v>431</v>
      </c>
      <c r="F24" s="29">
        <v>2586</v>
      </c>
      <c r="G24" s="29">
        <v>0</v>
      </c>
      <c r="H24" s="29">
        <v>2586</v>
      </c>
      <c r="I24" s="29">
        <v>0</v>
      </c>
      <c r="J24" s="27" t="s">
        <v>513</v>
      </c>
    </row>
    <row r="25" spans="1:10" ht="18.95" customHeight="1" x14ac:dyDescent="0.2">
      <c r="A25" s="27" t="s">
        <v>558</v>
      </c>
      <c r="B25" s="26">
        <v>44480</v>
      </c>
      <c r="C25" s="27" t="s">
        <v>559</v>
      </c>
      <c r="D25" s="29">
        <v>3035</v>
      </c>
      <c r="E25" s="29">
        <v>607</v>
      </c>
      <c r="F25" s="29">
        <v>3642</v>
      </c>
      <c r="G25" s="29">
        <v>0</v>
      </c>
      <c r="H25" s="29">
        <v>3642</v>
      </c>
      <c r="I25" s="29">
        <v>0</v>
      </c>
      <c r="J25" s="27" t="s">
        <v>513</v>
      </c>
    </row>
    <row r="26" spans="1:10" ht="18.95" customHeight="1" x14ac:dyDescent="0.2">
      <c r="A26" s="27" t="s">
        <v>560</v>
      </c>
      <c r="B26" s="26">
        <v>44476</v>
      </c>
      <c r="C26" s="27" t="s">
        <v>561</v>
      </c>
      <c r="D26" s="29">
        <v>3035</v>
      </c>
      <c r="E26" s="29">
        <v>607</v>
      </c>
      <c r="F26" s="29">
        <v>3642</v>
      </c>
      <c r="G26" s="29">
        <v>0</v>
      </c>
      <c r="H26" s="29">
        <v>3642</v>
      </c>
      <c r="I26" s="29">
        <v>0</v>
      </c>
      <c r="J26" s="27" t="s">
        <v>513</v>
      </c>
    </row>
    <row r="27" spans="1:10" ht="18.95" customHeight="1" x14ac:dyDescent="0.2">
      <c r="A27" s="27" t="s">
        <v>562</v>
      </c>
      <c r="B27" s="26">
        <v>44474</v>
      </c>
      <c r="C27" s="27" t="s">
        <v>563</v>
      </c>
      <c r="D27" s="29">
        <v>1875</v>
      </c>
      <c r="E27" s="29">
        <v>375</v>
      </c>
      <c r="F27" s="29">
        <v>2250</v>
      </c>
      <c r="G27" s="29">
        <v>0</v>
      </c>
      <c r="H27" s="29">
        <v>2250</v>
      </c>
      <c r="I27" s="29">
        <v>0</v>
      </c>
      <c r="J27" s="27" t="s">
        <v>513</v>
      </c>
    </row>
    <row r="28" spans="1:10" ht="18.95" customHeight="1" x14ac:dyDescent="0.2">
      <c r="A28" s="27" t="s">
        <v>564</v>
      </c>
      <c r="B28" s="26">
        <v>44472</v>
      </c>
      <c r="C28" s="27" t="s">
        <v>565</v>
      </c>
      <c r="D28" s="29">
        <v>3315</v>
      </c>
      <c r="E28" s="29">
        <v>663</v>
      </c>
      <c r="F28" s="29">
        <v>3978</v>
      </c>
      <c r="G28" s="29">
        <v>0</v>
      </c>
      <c r="H28" s="29">
        <v>3978</v>
      </c>
      <c r="I28" s="29">
        <v>0</v>
      </c>
      <c r="J28" s="27" t="s">
        <v>513</v>
      </c>
    </row>
    <row r="29" spans="1:10" ht="18.95" customHeight="1" x14ac:dyDescent="0.2">
      <c r="A29" s="27" t="s">
        <v>566</v>
      </c>
      <c r="B29" s="26">
        <v>44468</v>
      </c>
      <c r="C29" s="27" t="s">
        <v>567</v>
      </c>
      <c r="D29" s="29">
        <v>2715</v>
      </c>
      <c r="E29" s="29">
        <v>543</v>
      </c>
      <c r="F29" s="29">
        <v>3258</v>
      </c>
      <c r="G29" s="29">
        <v>0</v>
      </c>
      <c r="H29" s="29">
        <v>3258</v>
      </c>
      <c r="I29" s="29">
        <v>0</v>
      </c>
      <c r="J29" s="27" t="s">
        <v>513</v>
      </c>
    </row>
    <row r="30" spans="1:10" ht="18.95" customHeight="1" x14ac:dyDescent="0.2">
      <c r="A30" s="27" t="s">
        <v>568</v>
      </c>
      <c r="B30" s="26">
        <v>44465</v>
      </c>
      <c r="C30" s="27" t="s">
        <v>569</v>
      </c>
      <c r="D30" s="29">
        <v>2715</v>
      </c>
      <c r="E30" s="29">
        <v>543</v>
      </c>
      <c r="F30" s="29">
        <v>3258</v>
      </c>
      <c r="G30" s="29">
        <v>0</v>
      </c>
      <c r="H30" s="29">
        <v>3258</v>
      </c>
      <c r="I30" s="29">
        <v>0</v>
      </c>
      <c r="J30" s="27" t="s">
        <v>513</v>
      </c>
    </row>
    <row r="31" spans="1:10" ht="18.95" customHeight="1" x14ac:dyDescent="0.2">
      <c r="A31" s="27" t="s">
        <v>570</v>
      </c>
      <c r="B31" s="26">
        <v>44462</v>
      </c>
      <c r="C31" s="27" t="s">
        <v>571</v>
      </c>
      <c r="D31" s="29">
        <v>2435</v>
      </c>
      <c r="E31" s="29">
        <v>487</v>
      </c>
      <c r="F31" s="29">
        <v>2922</v>
      </c>
      <c r="G31" s="29">
        <v>0</v>
      </c>
      <c r="H31" s="29">
        <v>2922</v>
      </c>
      <c r="I31" s="29">
        <v>0</v>
      </c>
      <c r="J31" s="27" t="s">
        <v>513</v>
      </c>
    </row>
    <row r="32" spans="1:10" ht="18.95" customHeight="1" x14ac:dyDescent="0.2">
      <c r="A32" s="27" t="s">
        <v>572</v>
      </c>
      <c r="B32" s="26">
        <v>44461</v>
      </c>
      <c r="C32" s="27" t="s">
        <v>573</v>
      </c>
      <c r="D32" s="29">
        <v>3545</v>
      </c>
      <c r="E32" s="29">
        <v>709</v>
      </c>
      <c r="F32" s="29">
        <v>4254</v>
      </c>
      <c r="G32" s="29">
        <v>0</v>
      </c>
      <c r="H32" s="29">
        <v>4254</v>
      </c>
      <c r="I32" s="29">
        <v>0</v>
      </c>
      <c r="J32" s="27" t="s">
        <v>513</v>
      </c>
    </row>
    <row r="33" spans="1:10" ht="18.95" customHeight="1" x14ac:dyDescent="0.2">
      <c r="A33" s="27" t="s">
        <v>574</v>
      </c>
      <c r="B33" s="26">
        <v>44458</v>
      </c>
      <c r="C33" s="27" t="s">
        <v>575</v>
      </c>
      <c r="D33" s="29">
        <v>2985</v>
      </c>
      <c r="E33" s="29">
        <v>597</v>
      </c>
      <c r="F33" s="29">
        <v>3582</v>
      </c>
      <c r="G33" s="29">
        <v>0</v>
      </c>
      <c r="H33" s="29">
        <v>3582</v>
      </c>
      <c r="I33" s="29">
        <v>0</v>
      </c>
      <c r="J33" s="27" t="s">
        <v>513</v>
      </c>
    </row>
    <row r="34" spans="1:10" ht="18.95" customHeight="1" x14ac:dyDescent="0.2">
      <c r="A34" s="27" t="s">
        <v>576</v>
      </c>
      <c r="B34" s="26">
        <v>44452</v>
      </c>
      <c r="C34" s="27" t="s">
        <v>577</v>
      </c>
      <c r="D34" s="29">
        <v>2395</v>
      </c>
      <c r="E34" s="29">
        <v>479</v>
      </c>
      <c r="F34" s="29">
        <v>2874</v>
      </c>
      <c r="G34" s="29">
        <v>0</v>
      </c>
      <c r="H34" s="29">
        <v>2874</v>
      </c>
      <c r="I34" s="29">
        <v>0</v>
      </c>
      <c r="J34" s="27" t="s">
        <v>513</v>
      </c>
    </row>
    <row r="35" spans="1:10" ht="18.95" customHeight="1" x14ac:dyDescent="0.2">
      <c r="A35" s="27" t="s">
        <v>578</v>
      </c>
      <c r="B35" s="26">
        <v>44451</v>
      </c>
      <c r="C35" s="27" t="s">
        <v>579</v>
      </c>
      <c r="D35" s="29">
        <v>2435</v>
      </c>
      <c r="E35" s="29">
        <v>487</v>
      </c>
      <c r="F35" s="29">
        <v>2922</v>
      </c>
      <c r="G35" s="29">
        <v>0</v>
      </c>
      <c r="H35" s="29">
        <v>2922</v>
      </c>
      <c r="I35" s="29">
        <v>0</v>
      </c>
      <c r="J35" s="27" t="s">
        <v>513</v>
      </c>
    </row>
    <row r="36" spans="1:10" ht="18.95" customHeight="1" x14ac:dyDescent="0.2">
      <c r="A36" s="27" t="s">
        <v>580</v>
      </c>
      <c r="B36" s="26">
        <v>44448</v>
      </c>
      <c r="C36" s="27" t="s">
        <v>581</v>
      </c>
      <c r="D36" s="29">
        <v>2715</v>
      </c>
      <c r="E36" s="29">
        <v>543</v>
      </c>
      <c r="F36" s="29">
        <v>3258</v>
      </c>
      <c r="G36" s="29">
        <v>0</v>
      </c>
      <c r="H36" s="29">
        <v>3258</v>
      </c>
      <c r="I36" s="29">
        <v>0</v>
      </c>
      <c r="J36" s="27" t="s">
        <v>513</v>
      </c>
    </row>
    <row r="37" spans="1:10" ht="18.95" customHeight="1" x14ac:dyDescent="0.2">
      <c r="A37" s="27" t="s">
        <v>582</v>
      </c>
      <c r="B37" s="26">
        <v>44444</v>
      </c>
      <c r="C37" s="27" t="s">
        <v>583</v>
      </c>
      <c r="D37" s="29">
        <v>1555</v>
      </c>
      <c r="E37" s="29">
        <v>311</v>
      </c>
      <c r="F37" s="29">
        <v>1866</v>
      </c>
      <c r="G37" s="29">
        <v>0</v>
      </c>
      <c r="H37" s="29">
        <v>1866</v>
      </c>
      <c r="I37" s="29">
        <v>0</v>
      </c>
      <c r="J37" s="27" t="s">
        <v>513</v>
      </c>
    </row>
    <row r="38" spans="1:10" ht="18.95" customHeight="1" x14ac:dyDescent="0.2">
      <c r="A38" s="27" t="s">
        <v>584</v>
      </c>
      <c r="B38" s="26">
        <v>44441</v>
      </c>
      <c r="C38" s="27" t="s">
        <v>585</v>
      </c>
      <c r="D38" s="29">
        <v>2155</v>
      </c>
      <c r="E38" s="29">
        <v>431</v>
      </c>
      <c r="F38" s="29">
        <v>2586</v>
      </c>
      <c r="G38" s="29">
        <v>0</v>
      </c>
      <c r="H38" s="29">
        <v>2586</v>
      </c>
      <c r="I38" s="29">
        <v>0</v>
      </c>
      <c r="J38" s="27" t="s">
        <v>513</v>
      </c>
    </row>
    <row r="39" spans="1:10" ht="18.95" customHeight="1" x14ac:dyDescent="0.2">
      <c r="A39" s="27" t="s">
        <v>586</v>
      </c>
      <c r="B39" s="26">
        <v>44440</v>
      </c>
      <c r="C39" s="27" t="s">
        <v>587</v>
      </c>
      <c r="D39" s="29">
        <v>2065</v>
      </c>
      <c r="E39" s="29">
        <v>413</v>
      </c>
      <c r="F39" s="29">
        <v>2478</v>
      </c>
      <c r="G39" s="29">
        <v>0</v>
      </c>
      <c r="H39" s="29">
        <v>2478</v>
      </c>
      <c r="I39" s="29">
        <v>2478</v>
      </c>
      <c r="J39" s="27" t="s">
        <v>513</v>
      </c>
    </row>
    <row r="40" spans="1:10" ht="18.95" customHeight="1" x14ac:dyDescent="0.2">
      <c r="A40" s="27" t="s">
        <v>588</v>
      </c>
      <c r="B40" s="26">
        <v>44437</v>
      </c>
      <c r="C40" s="27" t="s">
        <v>589</v>
      </c>
      <c r="D40" s="29">
        <v>2475</v>
      </c>
      <c r="E40" s="29">
        <v>495</v>
      </c>
      <c r="F40" s="29">
        <v>2970</v>
      </c>
      <c r="G40" s="29">
        <v>0</v>
      </c>
      <c r="H40" s="29">
        <v>2970</v>
      </c>
      <c r="I40" s="29">
        <v>0</v>
      </c>
      <c r="J40" s="27" t="s">
        <v>513</v>
      </c>
    </row>
    <row r="41" spans="1:10" ht="18.95" customHeight="1" x14ac:dyDescent="0.2">
      <c r="A41" s="27" t="s">
        <v>590</v>
      </c>
      <c r="B41" s="26">
        <v>44430</v>
      </c>
      <c r="C41" s="27" t="s">
        <v>591</v>
      </c>
      <c r="D41" s="29">
        <v>2715</v>
      </c>
      <c r="E41" s="29">
        <v>543</v>
      </c>
      <c r="F41" s="29">
        <v>3258</v>
      </c>
      <c r="G41" s="29">
        <v>0</v>
      </c>
      <c r="H41" s="29">
        <v>3258</v>
      </c>
      <c r="I41" s="29">
        <v>0</v>
      </c>
      <c r="J41" s="27" t="s">
        <v>513</v>
      </c>
    </row>
    <row r="42" spans="1:10" ht="18.95" customHeight="1" x14ac:dyDescent="0.2">
      <c r="A42" s="27" t="s">
        <v>592</v>
      </c>
      <c r="B42" s="26">
        <v>44426</v>
      </c>
      <c r="C42" s="27" t="s">
        <v>543</v>
      </c>
      <c r="D42" s="29">
        <v>1835</v>
      </c>
      <c r="E42" s="29">
        <v>367</v>
      </c>
      <c r="F42" s="29">
        <v>2202</v>
      </c>
      <c r="G42" s="29">
        <v>0</v>
      </c>
      <c r="H42" s="29">
        <v>2202</v>
      </c>
      <c r="I42" s="29">
        <v>0</v>
      </c>
      <c r="J42" s="27" t="s">
        <v>513</v>
      </c>
    </row>
    <row r="43" spans="1:10" ht="18.95" customHeight="1" x14ac:dyDescent="0.2">
      <c r="A43" s="27" t="s">
        <v>593</v>
      </c>
      <c r="B43" s="26">
        <v>44424</v>
      </c>
      <c r="C43" s="27" t="s">
        <v>594</v>
      </c>
      <c r="D43" s="29">
        <v>2155</v>
      </c>
      <c r="E43" s="29">
        <v>431</v>
      </c>
      <c r="F43" s="29">
        <v>2586</v>
      </c>
      <c r="G43" s="29">
        <v>0</v>
      </c>
      <c r="H43" s="29">
        <v>2586</v>
      </c>
      <c r="I43" s="29">
        <v>0</v>
      </c>
      <c r="J43" s="27" t="s">
        <v>513</v>
      </c>
    </row>
    <row r="44" spans="1:10" ht="18.95" customHeight="1" x14ac:dyDescent="0.2">
      <c r="A44" s="27" t="s">
        <v>595</v>
      </c>
      <c r="B44" s="26">
        <v>44416</v>
      </c>
      <c r="C44" s="27" t="s">
        <v>596</v>
      </c>
      <c r="D44" s="29">
        <v>2155</v>
      </c>
      <c r="E44" s="29">
        <v>431</v>
      </c>
      <c r="F44" s="29">
        <v>2586</v>
      </c>
      <c r="G44" s="29">
        <v>0</v>
      </c>
      <c r="H44" s="29">
        <v>2586</v>
      </c>
      <c r="I44" s="29">
        <v>0</v>
      </c>
      <c r="J44" s="27" t="s">
        <v>513</v>
      </c>
    </row>
    <row r="45" spans="1:10" ht="18.95" customHeight="1" x14ac:dyDescent="0.2">
      <c r="A45" s="27" t="s">
        <v>597</v>
      </c>
      <c r="B45" s="26">
        <v>44411</v>
      </c>
      <c r="C45" s="27" t="s">
        <v>598</v>
      </c>
      <c r="D45" s="29">
        <v>1785</v>
      </c>
      <c r="E45" s="29">
        <v>357</v>
      </c>
      <c r="F45" s="29">
        <v>2142</v>
      </c>
      <c r="G45" s="29">
        <v>0</v>
      </c>
      <c r="H45" s="29">
        <v>2142</v>
      </c>
      <c r="I45" s="29">
        <v>0</v>
      </c>
      <c r="J45" s="27" t="s">
        <v>513</v>
      </c>
    </row>
    <row r="46" spans="1:10" ht="18.95" customHeight="1" x14ac:dyDescent="0.2">
      <c r="A46" s="27" t="s">
        <v>599</v>
      </c>
      <c r="B46" s="26">
        <v>44409</v>
      </c>
      <c r="C46" s="27" t="s">
        <v>600</v>
      </c>
      <c r="D46" s="29">
        <v>2155</v>
      </c>
      <c r="E46" s="29">
        <v>431</v>
      </c>
      <c r="F46" s="29">
        <v>2586</v>
      </c>
      <c r="G46" s="29">
        <v>0</v>
      </c>
      <c r="H46" s="29">
        <v>2586</v>
      </c>
      <c r="I46" s="29">
        <v>0</v>
      </c>
      <c r="J46" s="27" t="s">
        <v>513</v>
      </c>
    </row>
    <row r="47" spans="1:10" ht="18.95" customHeight="1" x14ac:dyDescent="0.2">
      <c r="A47" s="27" t="s">
        <v>601</v>
      </c>
      <c r="B47" s="26">
        <v>44403</v>
      </c>
      <c r="C47" s="27" t="s">
        <v>602</v>
      </c>
      <c r="D47" s="29">
        <v>1835</v>
      </c>
      <c r="E47" s="29">
        <v>367</v>
      </c>
      <c r="F47" s="29">
        <v>2202</v>
      </c>
      <c r="G47" s="29">
        <v>0</v>
      </c>
      <c r="H47" s="29">
        <v>2202</v>
      </c>
      <c r="I47" s="29">
        <v>0</v>
      </c>
      <c r="J47" s="27" t="s">
        <v>513</v>
      </c>
    </row>
    <row r="48" spans="1:10" ht="18.95" customHeight="1" x14ac:dyDescent="0.2">
      <c r="A48" s="27" t="s">
        <v>603</v>
      </c>
      <c r="B48" s="26">
        <v>44399</v>
      </c>
      <c r="C48" s="27" t="s">
        <v>604</v>
      </c>
      <c r="D48" s="29">
        <v>1785</v>
      </c>
      <c r="E48" s="29">
        <v>357</v>
      </c>
      <c r="F48" s="29">
        <v>2142</v>
      </c>
      <c r="G48" s="29">
        <v>0</v>
      </c>
      <c r="H48" s="29">
        <v>2142</v>
      </c>
      <c r="I48" s="29">
        <v>0</v>
      </c>
      <c r="J48" s="27" t="s">
        <v>513</v>
      </c>
    </row>
    <row r="49" spans="1:10" ht="18.95" customHeight="1" x14ac:dyDescent="0.2">
      <c r="A49" s="27" t="s">
        <v>605</v>
      </c>
      <c r="B49" s="26">
        <v>44398</v>
      </c>
      <c r="C49" s="27" t="s">
        <v>606</v>
      </c>
      <c r="D49" s="29">
        <v>1505</v>
      </c>
      <c r="E49" s="29">
        <v>301</v>
      </c>
      <c r="F49" s="29">
        <v>1806</v>
      </c>
      <c r="G49" s="29">
        <v>0</v>
      </c>
      <c r="H49" s="29">
        <v>1806</v>
      </c>
      <c r="I49" s="29">
        <v>0</v>
      </c>
      <c r="J49" s="27" t="s">
        <v>513</v>
      </c>
    </row>
    <row r="50" spans="1:10" ht="18.95" customHeight="1" x14ac:dyDescent="0.2">
      <c r="A50" s="27" t="s">
        <v>607</v>
      </c>
      <c r="B50" s="26">
        <v>44396</v>
      </c>
      <c r="C50" s="27" t="s">
        <v>608</v>
      </c>
      <c r="D50" s="29">
        <v>2715</v>
      </c>
      <c r="E50" s="29">
        <v>543</v>
      </c>
      <c r="F50" s="29">
        <v>3258</v>
      </c>
      <c r="G50" s="29">
        <v>0</v>
      </c>
      <c r="H50" s="29">
        <v>3258</v>
      </c>
      <c r="I50" s="29">
        <v>0</v>
      </c>
      <c r="J50" s="27" t="s">
        <v>513</v>
      </c>
    </row>
    <row r="51" spans="1:10" ht="18.95" customHeight="1" x14ac:dyDescent="0.2">
      <c r="A51" s="27" t="s">
        <v>609</v>
      </c>
      <c r="B51" s="26">
        <v>44395</v>
      </c>
      <c r="C51" s="27" t="s">
        <v>610</v>
      </c>
      <c r="D51" s="29">
        <v>3035</v>
      </c>
      <c r="E51" s="29">
        <v>607</v>
      </c>
      <c r="F51" s="29">
        <v>3642</v>
      </c>
      <c r="G51" s="29">
        <v>0</v>
      </c>
      <c r="H51" s="29">
        <v>3642</v>
      </c>
      <c r="I51" s="29">
        <v>0</v>
      </c>
      <c r="J51" s="27" t="s">
        <v>513</v>
      </c>
    </row>
    <row r="52" spans="1:10" ht="18.95" customHeight="1" x14ac:dyDescent="0.2">
      <c r="A52" s="27" t="s">
        <v>611</v>
      </c>
      <c r="B52" s="26">
        <v>44389</v>
      </c>
      <c r="C52" s="27" t="s">
        <v>612</v>
      </c>
      <c r="D52" s="29">
        <v>1595</v>
      </c>
      <c r="E52" s="29">
        <v>319</v>
      </c>
      <c r="F52" s="29">
        <v>1914</v>
      </c>
      <c r="G52" s="29">
        <v>0</v>
      </c>
      <c r="H52" s="29">
        <v>1914</v>
      </c>
      <c r="I52" s="29">
        <v>0</v>
      </c>
      <c r="J52" s="27" t="s">
        <v>513</v>
      </c>
    </row>
    <row r="53" spans="1:10" ht="18.95" customHeight="1" x14ac:dyDescent="0.2">
      <c r="A53" s="27" t="s">
        <v>613</v>
      </c>
      <c r="B53" s="26">
        <v>44384</v>
      </c>
      <c r="C53" s="27" t="s">
        <v>551</v>
      </c>
      <c r="D53" s="29">
        <v>1505</v>
      </c>
      <c r="E53" s="29">
        <v>301</v>
      </c>
      <c r="F53" s="29">
        <v>1806</v>
      </c>
      <c r="G53" s="29">
        <v>0</v>
      </c>
      <c r="H53" s="29">
        <v>1806</v>
      </c>
      <c r="I53" s="29">
        <v>0</v>
      </c>
      <c r="J53" s="27" t="s">
        <v>513</v>
      </c>
    </row>
    <row r="54" spans="1:10" ht="18.95" customHeight="1" x14ac:dyDescent="0.2">
      <c r="A54" s="27" t="s">
        <v>614</v>
      </c>
      <c r="B54" s="26">
        <v>44381</v>
      </c>
      <c r="C54" s="27" t="s">
        <v>615</v>
      </c>
      <c r="D54" s="29">
        <v>1785</v>
      </c>
      <c r="E54" s="29">
        <v>357</v>
      </c>
      <c r="F54" s="29">
        <v>2142</v>
      </c>
      <c r="G54" s="29">
        <v>0</v>
      </c>
      <c r="H54" s="29">
        <v>2142</v>
      </c>
      <c r="I54" s="29">
        <v>0</v>
      </c>
      <c r="J54" s="27" t="s">
        <v>513</v>
      </c>
    </row>
    <row r="55" spans="1:10" ht="18.95" customHeight="1" x14ac:dyDescent="0.2">
      <c r="A55" s="27" t="s">
        <v>616</v>
      </c>
      <c r="B55" s="26">
        <v>44377</v>
      </c>
      <c r="C55" s="27" t="s">
        <v>617</v>
      </c>
      <c r="D55" s="29">
        <v>1875</v>
      </c>
      <c r="E55" s="29">
        <v>375</v>
      </c>
      <c r="F55" s="29">
        <v>2250</v>
      </c>
      <c r="G55" s="29">
        <v>0</v>
      </c>
      <c r="H55" s="29">
        <v>2250</v>
      </c>
      <c r="I55" s="29">
        <v>0</v>
      </c>
      <c r="J55" s="27" t="s">
        <v>513</v>
      </c>
    </row>
    <row r="56" spans="1:10" ht="18.95" customHeight="1" x14ac:dyDescent="0.2">
      <c r="A56" s="27" t="s">
        <v>618</v>
      </c>
      <c r="B56" s="26">
        <v>44376</v>
      </c>
      <c r="C56" s="27" t="s">
        <v>619</v>
      </c>
      <c r="D56" s="29">
        <v>2155</v>
      </c>
      <c r="E56" s="29">
        <v>431</v>
      </c>
      <c r="F56" s="29">
        <v>2586</v>
      </c>
      <c r="G56" s="29">
        <v>0</v>
      </c>
      <c r="H56" s="29">
        <v>2586</v>
      </c>
      <c r="I56" s="29">
        <v>0</v>
      </c>
      <c r="J56" s="27" t="s">
        <v>513</v>
      </c>
    </row>
    <row r="57" spans="1:10" ht="18.95" customHeight="1" x14ac:dyDescent="0.2">
      <c r="A57" s="27" t="s">
        <v>620</v>
      </c>
      <c r="B57" s="26">
        <v>44374</v>
      </c>
      <c r="C57" s="27" t="s">
        <v>621</v>
      </c>
      <c r="D57" s="29">
        <v>2065</v>
      </c>
      <c r="E57" s="29">
        <v>413</v>
      </c>
      <c r="F57" s="29">
        <v>2478</v>
      </c>
      <c r="G57" s="29">
        <v>0</v>
      </c>
      <c r="H57" s="29">
        <v>2478</v>
      </c>
      <c r="I57" s="29">
        <v>0</v>
      </c>
      <c r="J57" s="27" t="s">
        <v>513</v>
      </c>
    </row>
    <row r="58" spans="1:10" ht="18.95" customHeight="1" x14ac:dyDescent="0.2">
      <c r="A58" s="27" t="s">
        <v>622</v>
      </c>
      <c r="B58" s="26">
        <v>44374</v>
      </c>
      <c r="C58" s="27" t="s">
        <v>623</v>
      </c>
      <c r="D58" s="29">
        <v>1517</v>
      </c>
      <c r="E58" s="29">
        <v>303.39999999999998</v>
      </c>
      <c r="F58" s="29">
        <v>1820.4</v>
      </c>
      <c r="G58" s="29">
        <v>0</v>
      </c>
      <c r="H58" s="29">
        <v>1820.4</v>
      </c>
      <c r="I58" s="29">
        <v>0</v>
      </c>
      <c r="J58" s="27" t="s">
        <v>513</v>
      </c>
    </row>
    <row r="59" spans="1:10" ht="18.95" customHeight="1" x14ac:dyDescent="0.2">
      <c r="A59" s="27" t="s">
        <v>624</v>
      </c>
      <c r="B59" s="26">
        <v>44369</v>
      </c>
      <c r="C59" s="27" t="s">
        <v>625</v>
      </c>
      <c r="D59" s="29">
        <v>905</v>
      </c>
      <c r="E59" s="29">
        <v>181</v>
      </c>
      <c r="F59" s="29">
        <v>1086</v>
      </c>
      <c r="G59" s="29">
        <v>0</v>
      </c>
      <c r="H59" s="29">
        <v>1086</v>
      </c>
      <c r="I59" s="29">
        <v>0</v>
      </c>
      <c r="J59" s="27" t="s">
        <v>513</v>
      </c>
    </row>
    <row r="60" spans="1:10" ht="18.95" customHeight="1" x14ac:dyDescent="0.2">
      <c r="A60" s="27" t="s">
        <v>626</v>
      </c>
      <c r="B60" s="26">
        <v>44369</v>
      </c>
      <c r="C60" s="27" t="s">
        <v>627</v>
      </c>
      <c r="D60" s="29">
        <v>2155</v>
      </c>
      <c r="E60" s="29">
        <v>431</v>
      </c>
      <c r="F60" s="29">
        <v>2586</v>
      </c>
      <c r="G60" s="29">
        <v>0</v>
      </c>
      <c r="H60" s="29">
        <v>2586</v>
      </c>
      <c r="I60" s="29">
        <v>0</v>
      </c>
      <c r="J60" s="27" t="s">
        <v>513</v>
      </c>
    </row>
    <row r="61" spans="1:10" ht="18.95" customHeight="1" x14ac:dyDescent="0.2">
      <c r="A61" s="27" t="s">
        <v>628</v>
      </c>
      <c r="B61" s="26">
        <v>44368</v>
      </c>
      <c r="C61" s="27" t="s">
        <v>629</v>
      </c>
      <c r="D61" s="29">
        <v>1835</v>
      </c>
      <c r="E61" s="29">
        <v>367</v>
      </c>
      <c r="F61" s="29">
        <v>2202</v>
      </c>
      <c r="G61" s="29">
        <v>0</v>
      </c>
      <c r="H61" s="29">
        <v>2202</v>
      </c>
      <c r="I61" s="29">
        <v>0</v>
      </c>
      <c r="J61" s="27" t="s">
        <v>513</v>
      </c>
    </row>
    <row r="62" spans="1:10" ht="18.95" customHeight="1" x14ac:dyDescent="0.2">
      <c r="A62" s="27" t="s">
        <v>630</v>
      </c>
      <c r="B62" s="26">
        <v>44367</v>
      </c>
      <c r="C62" s="27" t="s">
        <v>631</v>
      </c>
      <c r="D62" s="29">
        <v>1785</v>
      </c>
      <c r="E62" s="29">
        <v>357</v>
      </c>
      <c r="F62" s="29">
        <v>2142</v>
      </c>
      <c r="G62" s="29">
        <v>0</v>
      </c>
      <c r="H62" s="29">
        <v>2142</v>
      </c>
      <c r="I62" s="29">
        <v>0</v>
      </c>
      <c r="J62" s="27" t="s">
        <v>513</v>
      </c>
    </row>
    <row r="63" spans="1:10" ht="18.95" customHeight="1" x14ac:dyDescent="0.2">
      <c r="A63" s="27" t="s">
        <v>632</v>
      </c>
      <c r="B63" s="26">
        <v>44362</v>
      </c>
      <c r="C63" s="27" t="s">
        <v>633</v>
      </c>
      <c r="D63" s="29">
        <v>1275</v>
      </c>
      <c r="E63" s="29">
        <v>255</v>
      </c>
      <c r="F63" s="29">
        <v>1530</v>
      </c>
      <c r="G63" s="29">
        <v>0</v>
      </c>
      <c r="H63" s="29">
        <v>1530</v>
      </c>
      <c r="I63" s="29">
        <v>0</v>
      </c>
      <c r="J63" s="27" t="s">
        <v>513</v>
      </c>
    </row>
    <row r="64" spans="1:10" ht="18.95" customHeight="1" x14ac:dyDescent="0.2">
      <c r="A64" s="27" t="s">
        <v>634</v>
      </c>
      <c r="B64" s="26">
        <v>44361</v>
      </c>
      <c r="C64" s="27" t="s">
        <v>587</v>
      </c>
      <c r="D64" s="29">
        <v>905</v>
      </c>
      <c r="E64" s="29">
        <v>181</v>
      </c>
      <c r="F64" s="29">
        <v>1086</v>
      </c>
      <c r="G64" s="29">
        <v>0</v>
      </c>
      <c r="H64" s="29">
        <v>1086</v>
      </c>
      <c r="I64" s="29">
        <v>0</v>
      </c>
      <c r="J64" s="27" t="s">
        <v>513</v>
      </c>
    </row>
    <row r="65" spans="1:10" ht="18.95" customHeight="1" x14ac:dyDescent="0.2">
      <c r="A65" s="27" t="s">
        <v>635</v>
      </c>
      <c r="B65" s="26">
        <v>44360</v>
      </c>
      <c r="C65" s="27" t="s">
        <v>636</v>
      </c>
      <c r="D65" s="29">
        <v>1275</v>
      </c>
      <c r="E65" s="29">
        <v>255</v>
      </c>
      <c r="F65" s="29">
        <v>1530</v>
      </c>
      <c r="G65" s="29">
        <v>0</v>
      </c>
      <c r="H65" s="29">
        <v>1530</v>
      </c>
      <c r="I65" s="29">
        <v>0</v>
      </c>
      <c r="J65" s="27" t="s">
        <v>513</v>
      </c>
    </row>
    <row r="66" spans="1:10" ht="18.95" customHeight="1" x14ac:dyDescent="0.2">
      <c r="A66" s="27" t="s">
        <v>637</v>
      </c>
      <c r="B66" s="26">
        <v>44356</v>
      </c>
      <c r="C66" s="27" t="s">
        <v>638</v>
      </c>
      <c r="D66" s="29">
        <v>2105</v>
      </c>
      <c r="E66" s="29">
        <v>421</v>
      </c>
      <c r="F66" s="29">
        <v>2526</v>
      </c>
      <c r="G66" s="29">
        <v>0</v>
      </c>
      <c r="H66" s="29">
        <v>2526</v>
      </c>
      <c r="I66" s="29">
        <v>0</v>
      </c>
      <c r="J66" s="27" t="s">
        <v>513</v>
      </c>
    </row>
    <row r="67" spans="1:10" ht="18.95" customHeight="1" x14ac:dyDescent="0.2">
      <c r="A67" s="27" t="s">
        <v>639</v>
      </c>
      <c r="B67" s="26">
        <v>44353</v>
      </c>
      <c r="C67" s="27" t="s">
        <v>640</v>
      </c>
      <c r="D67" s="29">
        <v>2065</v>
      </c>
      <c r="E67" s="29">
        <v>413</v>
      </c>
      <c r="F67" s="29">
        <v>2478</v>
      </c>
      <c r="G67" s="29">
        <v>0</v>
      </c>
      <c r="H67" s="29">
        <v>2478</v>
      </c>
      <c r="I67" s="29">
        <v>2478</v>
      </c>
      <c r="J67" s="27" t="s">
        <v>513</v>
      </c>
    </row>
    <row r="68" spans="1:10" ht="18.95" customHeight="1" x14ac:dyDescent="0.2">
      <c r="A68" s="27" t="s">
        <v>641</v>
      </c>
      <c r="B68" s="26">
        <v>44350</v>
      </c>
      <c r="C68" s="27" t="s">
        <v>547</v>
      </c>
      <c r="D68" s="29">
        <v>1515</v>
      </c>
      <c r="E68" s="29">
        <v>303</v>
      </c>
      <c r="F68" s="29">
        <v>1818</v>
      </c>
      <c r="G68" s="29">
        <v>0</v>
      </c>
      <c r="H68" s="29">
        <v>1818</v>
      </c>
      <c r="I68" s="29">
        <v>0</v>
      </c>
      <c r="J68" s="27" t="s">
        <v>513</v>
      </c>
    </row>
    <row r="69" spans="1:10" ht="18.95" customHeight="1" x14ac:dyDescent="0.2">
      <c r="A69" s="27" t="s">
        <v>642</v>
      </c>
      <c r="B69" s="26">
        <v>44347</v>
      </c>
      <c r="C69" s="27" t="s">
        <v>519</v>
      </c>
      <c r="D69" s="29">
        <v>1235</v>
      </c>
      <c r="E69" s="29">
        <v>247</v>
      </c>
      <c r="F69" s="29">
        <v>1482</v>
      </c>
      <c r="G69" s="29">
        <v>0</v>
      </c>
      <c r="H69" s="29">
        <v>1482</v>
      </c>
      <c r="I69" s="29">
        <v>0</v>
      </c>
      <c r="J69" s="27" t="s">
        <v>513</v>
      </c>
    </row>
    <row r="70" spans="1:10" ht="18.95" customHeight="1" x14ac:dyDescent="0.2">
      <c r="A70" s="27" t="s">
        <v>643</v>
      </c>
      <c r="B70" s="26">
        <v>44340</v>
      </c>
      <c r="C70" s="27" t="s">
        <v>644</v>
      </c>
      <c r="D70" s="29">
        <v>1595</v>
      </c>
      <c r="E70" s="29">
        <v>319</v>
      </c>
      <c r="F70" s="29">
        <v>1914</v>
      </c>
      <c r="G70" s="29">
        <v>0</v>
      </c>
      <c r="H70" s="29">
        <v>1914</v>
      </c>
      <c r="I70" s="29">
        <v>0</v>
      </c>
      <c r="J70" s="27" t="s">
        <v>513</v>
      </c>
    </row>
    <row r="71" spans="1:10" ht="18.95" customHeight="1" x14ac:dyDescent="0.2">
      <c r="A71" s="27" t="s">
        <v>645</v>
      </c>
      <c r="B71" s="26">
        <v>44339</v>
      </c>
      <c r="C71" s="27" t="s">
        <v>646</v>
      </c>
      <c r="D71" s="29">
        <v>2555</v>
      </c>
      <c r="E71" s="29">
        <v>511</v>
      </c>
      <c r="F71" s="29">
        <v>3066</v>
      </c>
      <c r="G71" s="29">
        <v>0</v>
      </c>
      <c r="H71" s="29">
        <v>3066</v>
      </c>
      <c r="I71" s="29">
        <v>0</v>
      </c>
      <c r="J71" s="27" t="s">
        <v>513</v>
      </c>
    </row>
    <row r="72" spans="1:10" ht="18.95" customHeight="1" x14ac:dyDescent="0.2">
      <c r="A72" s="27" t="s">
        <v>647</v>
      </c>
      <c r="B72" s="26">
        <v>44339</v>
      </c>
      <c r="C72" s="27" t="s">
        <v>553</v>
      </c>
      <c r="D72" s="29">
        <v>3035</v>
      </c>
      <c r="E72" s="29">
        <v>607</v>
      </c>
      <c r="F72" s="29">
        <v>3642</v>
      </c>
      <c r="G72" s="29">
        <v>0</v>
      </c>
      <c r="H72" s="29">
        <v>3642</v>
      </c>
      <c r="I72" s="29">
        <v>0</v>
      </c>
      <c r="J72" s="27" t="s">
        <v>513</v>
      </c>
    </row>
    <row r="73" spans="1:10" ht="18.95" customHeight="1" x14ac:dyDescent="0.2">
      <c r="A73" s="27" t="s">
        <v>648</v>
      </c>
      <c r="B73" s="26">
        <v>44336</v>
      </c>
      <c r="C73" s="27" t="s">
        <v>649</v>
      </c>
      <c r="D73" s="29">
        <v>1185</v>
      </c>
      <c r="E73" s="29">
        <v>237</v>
      </c>
      <c r="F73" s="29">
        <v>1422</v>
      </c>
      <c r="G73" s="29">
        <v>0</v>
      </c>
      <c r="H73" s="29">
        <v>1422</v>
      </c>
      <c r="I73" s="29">
        <v>0</v>
      </c>
      <c r="J73" s="27" t="s">
        <v>513</v>
      </c>
    </row>
    <row r="74" spans="1:10" ht="18.95" customHeight="1" x14ac:dyDescent="0.2">
      <c r="A74" s="27" t="s">
        <v>650</v>
      </c>
      <c r="B74" s="26">
        <v>44334</v>
      </c>
      <c r="C74" s="27" t="s">
        <v>617</v>
      </c>
      <c r="D74" s="29">
        <v>3035</v>
      </c>
      <c r="E74" s="29">
        <v>607</v>
      </c>
      <c r="F74" s="29">
        <v>3642</v>
      </c>
      <c r="G74" s="29">
        <v>0</v>
      </c>
      <c r="H74" s="29">
        <v>3642</v>
      </c>
      <c r="I74" s="29">
        <v>0</v>
      </c>
      <c r="J74" s="27" t="s">
        <v>513</v>
      </c>
    </row>
    <row r="75" spans="1:10" ht="18.95" customHeight="1" x14ac:dyDescent="0.2">
      <c r="A75" s="27" t="s">
        <v>651</v>
      </c>
      <c r="B75" s="26">
        <v>44332</v>
      </c>
      <c r="C75" s="27" t="s">
        <v>512</v>
      </c>
      <c r="D75" s="29">
        <v>2755</v>
      </c>
      <c r="E75" s="29">
        <v>551</v>
      </c>
      <c r="F75" s="29">
        <v>3306</v>
      </c>
      <c r="G75" s="29">
        <v>0</v>
      </c>
      <c r="H75" s="29">
        <v>3306</v>
      </c>
      <c r="I75" s="29">
        <v>0</v>
      </c>
      <c r="J75" s="27" t="s">
        <v>513</v>
      </c>
    </row>
    <row r="76" spans="1:10" ht="18.95" customHeight="1" x14ac:dyDescent="0.2">
      <c r="A76" s="27" t="s">
        <v>652</v>
      </c>
      <c r="B76" s="26">
        <v>44329</v>
      </c>
      <c r="C76" s="27" t="s">
        <v>653</v>
      </c>
      <c r="D76" s="29">
        <v>2115</v>
      </c>
      <c r="E76" s="29">
        <v>423</v>
      </c>
      <c r="F76" s="29">
        <v>2538</v>
      </c>
      <c r="G76" s="29">
        <v>0</v>
      </c>
      <c r="H76" s="29">
        <v>2538</v>
      </c>
      <c r="I76" s="29">
        <v>0</v>
      </c>
      <c r="J76" s="27" t="s">
        <v>513</v>
      </c>
    </row>
    <row r="77" spans="1:10" ht="18.95" customHeight="1" x14ac:dyDescent="0.2">
      <c r="A77" s="27" t="s">
        <v>654</v>
      </c>
      <c r="B77" s="26">
        <v>44325</v>
      </c>
      <c r="C77" s="27" t="s">
        <v>655</v>
      </c>
      <c r="D77" s="29">
        <v>2425</v>
      </c>
      <c r="E77" s="29">
        <v>485</v>
      </c>
      <c r="F77" s="29">
        <v>2910</v>
      </c>
      <c r="G77" s="29">
        <v>0</v>
      </c>
      <c r="H77" s="29">
        <v>2910</v>
      </c>
      <c r="I77" s="29">
        <v>0</v>
      </c>
      <c r="J77" s="27" t="s">
        <v>513</v>
      </c>
    </row>
    <row r="78" spans="1:10" ht="18.95" customHeight="1" x14ac:dyDescent="0.2">
      <c r="A78" s="27" t="s">
        <v>656</v>
      </c>
      <c r="B78" s="26">
        <v>44322</v>
      </c>
      <c r="C78" s="27" t="s">
        <v>657</v>
      </c>
      <c r="D78" s="29">
        <v>2105</v>
      </c>
      <c r="E78" s="29">
        <v>421</v>
      </c>
      <c r="F78" s="29">
        <v>2526</v>
      </c>
      <c r="G78" s="29">
        <v>0</v>
      </c>
      <c r="H78" s="29">
        <v>2526</v>
      </c>
      <c r="I78" s="29">
        <v>0</v>
      </c>
      <c r="J78" s="27" t="s">
        <v>513</v>
      </c>
    </row>
    <row r="79" spans="1:10" ht="18.95" customHeight="1" x14ac:dyDescent="0.2">
      <c r="A79" s="27" t="s">
        <v>658</v>
      </c>
      <c r="B79" s="26">
        <v>44319</v>
      </c>
      <c r="C79" s="27" t="s">
        <v>659</v>
      </c>
      <c r="D79" s="29">
        <v>1505</v>
      </c>
      <c r="E79" s="29">
        <v>301</v>
      </c>
      <c r="F79" s="29">
        <v>1806</v>
      </c>
      <c r="G79" s="29">
        <v>0</v>
      </c>
      <c r="H79" s="29">
        <v>1806</v>
      </c>
      <c r="I79" s="29">
        <v>0</v>
      </c>
      <c r="J79" s="27" t="s">
        <v>513</v>
      </c>
    </row>
    <row r="80" spans="1:10" ht="18.95" customHeight="1" x14ac:dyDescent="0.2">
      <c r="A80" s="27" t="s">
        <v>660</v>
      </c>
      <c r="B80" s="26">
        <v>44313</v>
      </c>
      <c r="C80" s="27" t="s">
        <v>535</v>
      </c>
      <c r="D80" s="29">
        <v>2955</v>
      </c>
      <c r="E80" s="29">
        <v>591</v>
      </c>
      <c r="F80" s="29">
        <v>3546</v>
      </c>
      <c r="G80" s="29">
        <v>0</v>
      </c>
      <c r="H80" s="29">
        <v>3546</v>
      </c>
      <c r="I80" s="29">
        <v>0</v>
      </c>
      <c r="J80" s="27" t="s">
        <v>513</v>
      </c>
    </row>
    <row r="81" spans="1:10" ht="18.95" customHeight="1" x14ac:dyDescent="0.2">
      <c r="A81" s="27" t="s">
        <v>661</v>
      </c>
      <c r="B81" s="26">
        <v>44308</v>
      </c>
      <c r="C81" s="27" t="s">
        <v>553</v>
      </c>
      <c r="D81" s="29">
        <v>2435</v>
      </c>
      <c r="E81" s="29">
        <v>487</v>
      </c>
      <c r="F81" s="29">
        <v>2922</v>
      </c>
      <c r="G81" s="29">
        <v>0</v>
      </c>
      <c r="H81" s="29">
        <v>2922</v>
      </c>
      <c r="I81" s="29">
        <v>0</v>
      </c>
      <c r="J81" s="27" t="s">
        <v>513</v>
      </c>
    </row>
    <row r="82" spans="1:10" ht="18.95" customHeight="1" x14ac:dyDescent="0.2">
      <c r="A82" s="27" t="s">
        <v>662</v>
      </c>
      <c r="B82" s="26">
        <v>44305</v>
      </c>
      <c r="C82" s="27" t="s">
        <v>591</v>
      </c>
      <c r="D82" s="29">
        <v>1835</v>
      </c>
      <c r="E82" s="29">
        <v>367</v>
      </c>
      <c r="F82" s="29">
        <v>2202</v>
      </c>
      <c r="G82" s="29">
        <v>0</v>
      </c>
      <c r="H82" s="29">
        <v>2202</v>
      </c>
      <c r="I82" s="29">
        <v>0</v>
      </c>
      <c r="J82" s="27" t="s">
        <v>513</v>
      </c>
    </row>
    <row r="83" spans="1:10" ht="18.95" customHeight="1" x14ac:dyDescent="0.2">
      <c r="A83" s="27" t="s">
        <v>663</v>
      </c>
      <c r="B83" s="26">
        <v>44304</v>
      </c>
      <c r="C83" s="27" t="s">
        <v>587</v>
      </c>
      <c r="D83" s="29">
        <v>2425</v>
      </c>
      <c r="E83" s="29">
        <v>485</v>
      </c>
      <c r="F83" s="29">
        <v>2910</v>
      </c>
      <c r="G83" s="29">
        <v>0</v>
      </c>
      <c r="H83" s="29">
        <v>2910</v>
      </c>
      <c r="I83" s="29">
        <v>0</v>
      </c>
      <c r="J83" s="27" t="s">
        <v>513</v>
      </c>
    </row>
    <row r="84" spans="1:10" ht="18.95" customHeight="1" x14ac:dyDescent="0.2">
      <c r="A84" s="27" t="s">
        <v>664</v>
      </c>
      <c r="B84" s="26">
        <v>44304</v>
      </c>
      <c r="C84" s="27" t="s">
        <v>543</v>
      </c>
      <c r="D84" s="29">
        <v>3115</v>
      </c>
      <c r="E84" s="29">
        <v>623</v>
      </c>
      <c r="F84" s="29">
        <v>3738</v>
      </c>
      <c r="G84" s="29">
        <v>0</v>
      </c>
      <c r="H84" s="29">
        <v>3738</v>
      </c>
      <c r="I84" s="29">
        <v>0</v>
      </c>
      <c r="J84" s="27" t="s">
        <v>513</v>
      </c>
    </row>
    <row r="85" spans="1:10" ht="18.95" customHeight="1" x14ac:dyDescent="0.2">
      <c r="A85" s="27" t="s">
        <v>665</v>
      </c>
      <c r="B85" s="26">
        <v>44300</v>
      </c>
      <c r="C85" s="27" t="s">
        <v>666</v>
      </c>
      <c r="D85" s="29">
        <v>2395</v>
      </c>
      <c r="E85" s="29">
        <v>479</v>
      </c>
      <c r="F85" s="29">
        <v>2874</v>
      </c>
      <c r="G85" s="29">
        <v>0</v>
      </c>
      <c r="H85" s="29">
        <v>2874</v>
      </c>
      <c r="I85" s="29">
        <v>0</v>
      </c>
      <c r="J85" s="27" t="s">
        <v>513</v>
      </c>
    </row>
    <row r="86" spans="1:10" ht="18.95" customHeight="1" x14ac:dyDescent="0.2">
      <c r="A86" s="27" t="s">
        <v>667</v>
      </c>
      <c r="B86" s="26">
        <v>44298</v>
      </c>
      <c r="C86" s="27" t="s">
        <v>668</v>
      </c>
      <c r="D86" s="29">
        <v>2715</v>
      </c>
      <c r="E86" s="29">
        <v>543</v>
      </c>
      <c r="F86" s="29">
        <v>3258</v>
      </c>
      <c r="G86" s="29">
        <v>0</v>
      </c>
      <c r="H86" s="29">
        <v>3258</v>
      </c>
      <c r="I86" s="29">
        <v>0</v>
      </c>
      <c r="J86" s="27" t="s">
        <v>513</v>
      </c>
    </row>
    <row r="87" spans="1:10" ht="18.95" customHeight="1" x14ac:dyDescent="0.2">
      <c r="A87" s="27" t="s">
        <v>669</v>
      </c>
      <c r="B87" s="26">
        <v>44294</v>
      </c>
      <c r="C87" s="27" t="s">
        <v>670</v>
      </c>
      <c r="D87" s="29">
        <v>1835</v>
      </c>
      <c r="E87" s="29">
        <v>367</v>
      </c>
      <c r="F87" s="29">
        <v>2202</v>
      </c>
      <c r="G87" s="29">
        <v>0</v>
      </c>
      <c r="H87" s="29">
        <v>2202</v>
      </c>
      <c r="I87" s="29">
        <v>0</v>
      </c>
      <c r="J87" s="27" t="s">
        <v>513</v>
      </c>
    </row>
    <row r="88" spans="1:10" ht="18.95" customHeight="1" x14ac:dyDescent="0.2">
      <c r="A88" s="27" t="s">
        <v>671</v>
      </c>
      <c r="B88" s="26">
        <v>44287</v>
      </c>
      <c r="C88" s="27" t="s">
        <v>606</v>
      </c>
      <c r="D88" s="29">
        <v>1785</v>
      </c>
      <c r="E88" s="29">
        <v>357</v>
      </c>
      <c r="F88" s="29">
        <v>2142</v>
      </c>
      <c r="G88" s="29">
        <v>0</v>
      </c>
      <c r="H88" s="29">
        <v>2142</v>
      </c>
      <c r="I88" s="29">
        <v>0</v>
      </c>
      <c r="J88" s="27" t="s">
        <v>513</v>
      </c>
    </row>
    <row r="89" spans="1:10" ht="18.95" customHeight="1" x14ac:dyDescent="0.2">
      <c r="A89" s="27" t="s">
        <v>672</v>
      </c>
      <c r="B89" s="26">
        <v>44285</v>
      </c>
      <c r="C89" s="27" t="s">
        <v>673</v>
      </c>
      <c r="D89" s="29">
        <v>3625</v>
      </c>
      <c r="E89" s="29">
        <v>725</v>
      </c>
      <c r="F89" s="29">
        <v>4350</v>
      </c>
      <c r="G89" s="29">
        <v>0</v>
      </c>
      <c r="H89" s="29">
        <v>4350</v>
      </c>
      <c r="I89" s="29">
        <v>0</v>
      </c>
      <c r="J89" s="27" t="s">
        <v>513</v>
      </c>
    </row>
    <row r="90" spans="1:10" ht="18.95" customHeight="1" x14ac:dyDescent="0.2">
      <c r="A90" s="27" t="s">
        <v>674</v>
      </c>
      <c r="B90" s="26">
        <v>44283</v>
      </c>
      <c r="C90" s="27" t="s">
        <v>675</v>
      </c>
      <c r="D90" s="29">
        <v>995</v>
      </c>
      <c r="E90" s="29">
        <v>199</v>
      </c>
      <c r="F90" s="29">
        <v>1194</v>
      </c>
      <c r="G90" s="29">
        <v>0</v>
      </c>
      <c r="H90" s="29">
        <v>1194</v>
      </c>
      <c r="I90" s="29">
        <v>0</v>
      </c>
      <c r="J90" s="27" t="s">
        <v>513</v>
      </c>
    </row>
    <row r="91" spans="1:10" ht="18.95" customHeight="1" x14ac:dyDescent="0.2">
      <c r="A91" s="27" t="s">
        <v>676</v>
      </c>
      <c r="B91" s="26">
        <v>44280</v>
      </c>
      <c r="C91" s="27" t="s">
        <v>555</v>
      </c>
      <c r="D91" s="29">
        <v>1825</v>
      </c>
      <c r="E91" s="29">
        <v>365</v>
      </c>
      <c r="F91" s="29">
        <v>2190</v>
      </c>
      <c r="G91" s="29">
        <v>0</v>
      </c>
      <c r="H91" s="29">
        <v>2190</v>
      </c>
      <c r="I91" s="29">
        <v>0</v>
      </c>
      <c r="J91" s="27" t="s">
        <v>513</v>
      </c>
    </row>
    <row r="92" spans="1:10" ht="18.95" customHeight="1" x14ac:dyDescent="0.2">
      <c r="A92" s="27" t="s">
        <v>677</v>
      </c>
      <c r="B92" s="26">
        <v>44276</v>
      </c>
      <c r="C92" s="27" t="s">
        <v>617</v>
      </c>
      <c r="D92" s="29">
        <v>2395</v>
      </c>
      <c r="E92" s="29">
        <v>479</v>
      </c>
      <c r="F92" s="29">
        <v>2874</v>
      </c>
      <c r="G92" s="29">
        <v>0</v>
      </c>
      <c r="H92" s="29">
        <v>2874</v>
      </c>
      <c r="I92" s="29">
        <v>0</v>
      </c>
      <c r="J92" s="27" t="s">
        <v>513</v>
      </c>
    </row>
    <row r="93" spans="1:10" ht="18.95" customHeight="1" x14ac:dyDescent="0.2">
      <c r="A93" s="27" t="s">
        <v>678</v>
      </c>
      <c r="B93" s="26">
        <v>44273</v>
      </c>
      <c r="C93" s="27" t="s">
        <v>679</v>
      </c>
      <c r="D93" s="29">
        <v>2715</v>
      </c>
      <c r="E93" s="29">
        <v>543</v>
      </c>
      <c r="F93" s="29">
        <v>3258</v>
      </c>
      <c r="G93" s="29">
        <v>0</v>
      </c>
      <c r="H93" s="29">
        <v>3258</v>
      </c>
      <c r="I93" s="29">
        <v>0</v>
      </c>
      <c r="J93" s="27" t="s">
        <v>513</v>
      </c>
    </row>
    <row r="94" spans="1:10" ht="18.95" customHeight="1" x14ac:dyDescent="0.2">
      <c r="A94" s="27" t="s">
        <v>680</v>
      </c>
      <c r="B94" s="26">
        <v>44270</v>
      </c>
      <c r="C94" s="27" t="s">
        <v>681</v>
      </c>
      <c r="D94" s="29">
        <v>2435</v>
      </c>
      <c r="E94" s="29">
        <v>487</v>
      </c>
      <c r="F94" s="29">
        <v>2922</v>
      </c>
      <c r="G94" s="29">
        <v>0</v>
      </c>
      <c r="H94" s="29">
        <v>2922</v>
      </c>
      <c r="I94" s="29">
        <v>0</v>
      </c>
      <c r="J94" s="27" t="s">
        <v>513</v>
      </c>
    </row>
    <row r="95" spans="1:10" ht="18.95" customHeight="1" x14ac:dyDescent="0.2">
      <c r="A95" s="27" t="s">
        <v>682</v>
      </c>
      <c r="B95" s="26">
        <v>44264</v>
      </c>
      <c r="C95" s="27" t="s">
        <v>615</v>
      </c>
      <c r="D95" s="29">
        <v>1225</v>
      </c>
      <c r="E95" s="29">
        <v>245</v>
      </c>
      <c r="F95" s="29">
        <v>1470</v>
      </c>
      <c r="G95" s="29">
        <v>0</v>
      </c>
      <c r="H95" s="29">
        <v>1470</v>
      </c>
      <c r="I95" s="29">
        <v>0</v>
      </c>
      <c r="J95" s="27" t="s">
        <v>513</v>
      </c>
    </row>
    <row r="96" spans="1:10" ht="18.95" customHeight="1" x14ac:dyDescent="0.2">
      <c r="A96" s="27" t="s">
        <v>683</v>
      </c>
      <c r="B96" s="26">
        <v>44262</v>
      </c>
      <c r="C96" s="27" t="s">
        <v>684</v>
      </c>
      <c r="D96" s="29">
        <v>2475</v>
      </c>
      <c r="E96" s="29">
        <v>495</v>
      </c>
      <c r="F96" s="29">
        <v>2970</v>
      </c>
      <c r="G96" s="29">
        <v>0</v>
      </c>
      <c r="H96" s="29">
        <v>2970</v>
      </c>
      <c r="I96" s="29">
        <v>0</v>
      </c>
      <c r="J96" s="27" t="s">
        <v>513</v>
      </c>
    </row>
    <row r="97" spans="1:13" ht="18.95" customHeight="1" x14ac:dyDescent="0.2">
      <c r="A97" s="27" t="s">
        <v>685</v>
      </c>
      <c r="B97" s="26">
        <v>44256</v>
      </c>
      <c r="C97" s="27" t="s">
        <v>537</v>
      </c>
      <c r="D97" s="29">
        <v>2985</v>
      </c>
      <c r="E97" s="29">
        <v>597</v>
      </c>
      <c r="F97" s="29">
        <v>3582</v>
      </c>
      <c r="G97" s="29">
        <v>0</v>
      </c>
      <c r="H97" s="29">
        <v>3582</v>
      </c>
      <c r="I97" s="29">
        <v>0</v>
      </c>
      <c r="J97" s="27" t="s">
        <v>513</v>
      </c>
    </row>
    <row r="98" spans="1:13" ht="18.95" customHeight="1" x14ac:dyDescent="0.2">
      <c r="A98" s="27" t="s">
        <v>686</v>
      </c>
      <c r="B98" s="26">
        <v>44250</v>
      </c>
      <c r="C98" s="27" t="s">
        <v>604</v>
      </c>
      <c r="D98" s="29">
        <v>905</v>
      </c>
      <c r="E98" s="29">
        <v>181</v>
      </c>
      <c r="F98" s="29">
        <v>1086</v>
      </c>
      <c r="G98" s="29">
        <v>0</v>
      </c>
      <c r="H98" s="29">
        <v>1086</v>
      </c>
      <c r="I98" s="29">
        <v>0</v>
      </c>
      <c r="J98" s="27" t="s">
        <v>513</v>
      </c>
    </row>
    <row r="99" spans="1:13" ht="18.95" customHeight="1" x14ac:dyDescent="0.2">
      <c r="A99" s="27" t="s">
        <v>687</v>
      </c>
      <c r="B99" s="26">
        <v>44249</v>
      </c>
      <c r="C99" s="27" t="s">
        <v>670</v>
      </c>
      <c r="D99" s="29">
        <v>2515</v>
      </c>
      <c r="E99" s="29">
        <v>503</v>
      </c>
      <c r="F99" s="29">
        <v>3018</v>
      </c>
      <c r="G99" s="29">
        <v>0</v>
      </c>
      <c r="H99" s="29">
        <v>3018</v>
      </c>
      <c r="I99" s="29">
        <v>0</v>
      </c>
      <c r="J99" s="27" t="s">
        <v>513</v>
      </c>
    </row>
    <row r="100" spans="1:13" ht="18.95" customHeight="1" x14ac:dyDescent="0.2">
      <c r="A100" s="27" t="s">
        <v>688</v>
      </c>
      <c r="B100" s="26">
        <v>44246</v>
      </c>
      <c r="C100" s="27" t="s">
        <v>587</v>
      </c>
      <c r="D100" s="29">
        <v>1785</v>
      </c>
      <c r="E100" s="29">
        <v>357</v>
      </c>
      <c r="F100" s="29">
        <v>2142</v>
      </c>
      <c r="G100" s="29">
        <v>0</v>
      </c>
      <c r="H100" s="29">
        <v>2142</v>
      </c>
      <c r="I100" s="29">
        <v>0</v>
      </c>
      <c r="J100" s="27" t="s">
        <v>513</v>
      </c>
    </row>
    <row r="101" spans="1:13" ht="18.95" customHeight="1" x14ac:dyDescent="0.2">
      <c r="A101" s="27" t="s">
        <v>689</v>
      </c>
      <c r="B101" s="26">
        <v>44244</v>
      </c>
      <c r="C101" s="27" t="s">
        <v>589</v>
      </c>
      <c r="D101" s="29">
        <v>3115</v>
      </c>
      <c r="E101" s="29">
        <v>623</v>
      </c>
      <c r="F101" s="29">
        <v>3738</v>
      </c>
      <c r="G101" s="29">
        <v>0</v>
      </c>
      <c r="H101" s="29">
        <v>3738</v>
      </c>
      <c r="I101" s="29">
        <v>0</v>
      </c>
      <c r="J101" s="27" t="s">
        <v>513</v>
      </c>
    </row>
    <row r="102" spans="1:13" ht="18.95" customHeight="1" x14ac:dyDescent="0.2">
      <c r="A102" s="27" t="s">
        <v>690</v>
      </c>
      <c r="B102" s="26">
        <v>44237</v>
      </c>
      <c r="C102" s="27" t="s">
        <v>691</v>
      </c>
      <c r="D102" s="29">
        <v>2235</v>
      </c>
      <c r="E102" s="29">
        <v>447</v>
      </c>
      <c r="F102" s="29">
        <v>2682</v>
      </c>
      <c r="G102" s="29">
        <v>0</v>
      </c>
      <c r="H102" s="29">
        <v>2682</v>
      </c>
      <c r="I102" s="29">
        <v>0</v>
      </c>
      <c r="J102" s="27" t="s">
        <v>513</v>
      </c>
    </row>
    <row r="103" spans="1:13" ht="18.95" customHeight="1" x14ac:dyDescent="0.2">
      <c r="A103" s="27" t="s">
        <v>692</v>
      </c>
      <c r="B103" s="26">
        <v>44232</v>
      </c>
      <c r="C103" s="27" t="s">
        <v>606</v>
      </c>
      <c r="D103" s="29">
        <v>1505</v>
      </c>
      <c r="E103" s="29">
        <v>301</v>
      </c>
      <c r="F103" s="29">
        <v>1806</v>
      </c>
      <c r="G103" s="29">
        <v>0</v>
      </c>
      <c r="H103" s="29">
        <v>1806</v>
      </c>
      <c r="I103" s="29">
        <v>0</v>
      </c>
      <c r="J103" s="27" t="s">
        <v>513</v>
      </c>
    </row>
    <row r="104" spans="1:13" ht="18.95" customHeight="1" x14ac:dyDescent="0.2">
      <c r="A104" s="27" t="s">
        <v>693</v>
      </c>
      <c r="B104" s="26">
        <v>44230</v>
      </c>
      <c r="C104" s="27" t="s">
        <v>555</v>
      </c>
      <c r="D104" s="29">
        <v>1865</v>
      </c>
      <c r="E104" s="29">
        <v>373</v>
      </c>
      <c r="F104" s="29">
        <v>2238</v>
      </c>
      <c r="G104" s="29">
        <v>0</v>
      </c>
      <c r="H104" s="29">
        <v>2238</v>
      </c>
      <c r="I104" s="29">
        <v>0</v>
      </c>
      <c r="J104" s="27" t="s">
        <v>513</v>
      </c>
    </row>
    <row r="105" spans="1:13" ht="18.95" customHeight="1" x14ac:dyDescent="0.2">
      <c r="A105" s="27" t="s">
        <v>694</v>
      </c>
      <c r="B105" s="26">
        <v>44229</v>
      </c>
      <c r="C105" s="27" t="s">
        <v>543</v>
      </c>
      <c r="D105" s="29">
        <v>1835</v>
      </c>
      <c r="E105" s="29">
        <v>367</v>
      </c>
      <c r="F105" s="29">
        <v>2202</v>
      </c>
      <c r="G105" s="29">
        <v>0</v>
      </c>
      <c r="H105" s="29">
        <v>2202</v>
      </c>
      <c r="I105" s="29">
        <v>0</v>
      </c>
      <c r="J105" s="27" t="s">
        <v>513</v>
      </c>
    </row>
    <row r="106" spans="1:13" ht="18.95" customHeight="1" x14ac:dyDescent="0.2">
      <c r="A106" s="27" t="s">
        <v>695</v>
      </c>
      <c r="B106" s="26">
        <v>44222</v>
      </c>
      <c r="C106" s="27" t="s">
        <v>557</v>
      </c>
      <c r="D106" s="29">
        <v>2315</v>
      </c>
      <c r="E106" s="29">
        <v>463</v>
      </c>
      <c r="F106" s="29">
        <v>2778</v>
      </c>
      <c r="G106" s="29">
        <v>0</v>
      </c>
      <c r="H106" s="29">
        <v>2778</v>
      </c>
      <c r="I106" s="29">
        <v>0</v>
      </c>
      <c r="J106" s="27" t="s">
        <v>513</v>
      </c>
    </row>
    <row r="107" spans="1:13" ht="18.95" customHeight="1" x14ac:dyDescent="0.2">
      <c r="A107" s="27" t="s">
        <v>696</v>
      </c>
      <c r="B107" s="26">
        <v>44218</v>
      </c>
      <c r="C107" s="27" t="s">
        <v>559</v>
      </c>
      <c r="D107" s="29">
        <v>2435</v>
      </c>
      <c r="E107" s="29">
        <v>487</v>
      </c>
      <c r="F107" s="29">
        <v>2922</v>
      </c>
      <c r="G107" s="29">
        <v>0</v>
      </c>
      <c r="H107" s="29">
        <v>2922</v>
      </c>
      <c r="I107" s="29">
        <v>0</v>
      </c>
      <c r="J107" s="27" t="s">
        <v>513</v>
      </c>
    </row>
    <row r="108" spans="1:13" ht="18.95" customHeight="1" x14ac:dyDescent="0.2">
      <c r="A108" s="27" t="s">
        <v>697</v>
      </c>
      <c r="B108" s="26">
        <v>44215</v>
      </c>
      <c r="C108" s="27" t="s">
        <v>698</v>
      </c>
      <c r="D108" s="29">
        <v>3915</v>
      </c>
      <c r="E108" s="29">
        <v>783</v>
      </c>
      <c r="F108" s="29">
        <v>4698</v>
      </c>
      <c r="G108" s="29">
        <v>0</v>
      </c>
      <c r="H108" s="29">
        <v>4698</v>
      </c>
      <c r="I108" s="29">
        <v>0</v>
      </c>
      <c r="J108" s="27" t="s">
        <v>513</v>
      </c>
    </row>
    <row r="109" spans="1:13" ht="18.95" customHeight="1" x14ac:dyDescent="0.2">
      <c r="A109" s="27" t="s">
        <v>699</v>
      </c>
      <c r="B109" s="26">
        <v>44214</v>
      </c>
      <c r="C109" s="27" t="s">
        <v>700</v>
      </c>
      <c r="D109" s="29">
        <v>2155</v>
      </c>
      <c r="E109" s="29">
        <v>431</v>
      </c>
      <c r="F109" s="29">
        <v>2586</v>
      </c>
      <c r="G109" s="29">
        <v>0</v>
      </c>
      <c r="H109" s="29">
        <v>2586</v>
      </c>
      <c r="I109" s="29">
        <v>0</v>
      </c>
      <c r="J109" s="27" t="s">
        <v>513</v>
      </c>
    </row>
    <row r="110" spans="1:13" ht="18.95" customHeight="1" x14ac:dyDescent="0.2">
      <c r="A110" s="27" t="s">
        <v>701</v>
      </c>
      <c r="B110" s="26">
        <v>44208</v>
      </c>
      <c r="C110" s="27" t="s">
        <v>691</v>
      </c>
      <c r="D110" s="29">
        <v>2795</v>
      </c>
      <c r="E110" s="29">
        <v>559</v>
      </c>
      <c r="F110" s="29">
        <v>3354</v>
      </c>
      <c r="G110" s="29">
        <v>0</v>
      </c>
      <c r="H110" s="29">
        <v>3354</v>
      </c>
      <c r="I110" s="29">
        <v>0</v>
      </c>
      <c r="J110" s="27" t="s">
        <v>513</v>
      </c>
    </row>
    <row r="111" spans="1:13" x14ac:dyDescent="0.2">
      <c r="A111" s="27" t="s">
        <v>368</v>
      </c>
      <c r="B111" s="26">
        <v>44377</v>
      </c>
      <c r="C111" s="27" t="s">
        <v>623</v>
      </c>
      <c r="D111" s="29">
        <v>-237</v>
      </c>
      <c r="E111" s="29">
        <v>-47.4</v>
      </c>
      <c r="F111" s="29">
        <v>-284.39999999999998</v>
      </c>
      <c r="G111" s="29">
        <v>0</v>
      </c>
      <c r="H111" s="29">
        <v>-284.39999999999998</v>
      </c>
      <c r="I111" s="29">
        <v>0</v>
      </c>
      <c r="J111" s="27" t="s">
        <v>513</v>
      </c>
    </row>
    <row r="112" spans="1:13" x14ac:dyDescent="0.2">
      <c r="A112" s="27" t="s">
        <v>221</v>
      </c>
      <c r="B112" s="26">
        <v>44253</v>
      </c>
      <c r="C112" s="27" t="s">
        <v>670</v>
      </c>
      <c r="D112" s="29">
        <v>-640</v>
      </c>
      <c r="E112" s="29">
        <v>-128</v>
      </c>
      <c r="F112" s="29">
        <v>-768</v>
      </c>
      <c r="G112" s="29">
        <v>0</v>
      </c>
      <c r="H112" s="29">
        <v>-768</v>
      </c>
      <c r="I112" s="29">
        <v>0</v>
      </c>
      <c r="J112" s="27" t="s">
        <v>513</v>
      </c>
      <c r="K112" s="25" t="s">
        <v>702</v>
      </c>
      <c r="M112" s="30">
        <f>SUM(F2:F112)</f>
        <v>299316</v>
      </c>
    </row>
  </sheetData>
  <pageMargins left="0.78740157499999996" right="0.78740157499999996" top="0.984251969" bottom="0.984251969" header="0.4921259845" footer="0.49212598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06091-B0DF-4D65-AEA7-BADE5695F9A1}">
  <dimension ref="A1:Q170"/>
  <sheetViews>
    <sheetView showGridLines="0" workbookViewId="0">
      <selection sqref="A1:XFD1048576"/>
    </sheetView>
  </sheetViews>
  <sheetFormatPr baseColWidth="10" defaultRowHeight="12.75" x14ac:dyDescent="0.2"/>
  <cols>
    <col min="1" max="1" width="10.42578125" style="25" customWidth="1"/>
    <col min="2" max="2" width="5" style="25" customWidth="1"/>
    <col min="3" max="3" width="5.140625" style="25" customWidth="1"/>
    <col min="4" max="4" width="8" style="25" customWidth="1"/>
    <col min="5" max="5" width="7.140625" style="25" customWidth="1"/>
    <col min="6" max="6" width="8.7109375" style="25" customWidth="1"/>
    <col min="7" max="7" width="11.140625" style="25" customWidth="1"/>
    <col min="8" max="8" width="9.5703125" style="25" customWidth="1"/>
    <col min="9" max="9" width="8.140625" style="25" customWidth="1"/>
    <col min="10" max="10" width="7.28515625" style="25" customWidth="1"/>
    <col min="11" max="11" width="5.85546875" style="25" customWidth="1"/>
    <col min="12" max="12" width="9.140625" style="25" customWidth="1"/>
    <col min="13" max="13" width="3.140625" style="25" customWidth="1"/>
    <col min="14" max="14" width="7.7109375" style="25" customWidth="1"/>
    <col min="15" max="15" width="7.28515625" style="25" customWidth="1"/>
    <col min="16" max="16" width="3.85546875" style="25" customWidth="1"/>
    <col min="17" max="17" width="5.85546875" style="25" customWidth="1"/>
    <col min="18" max="256" width="11.42578125" style="25"/>
    <col min="257" max="257" width="10.42578125" style="25" customWidth="1"/>
    <col min="258" max="258" width="5" style="25" customWidth="1"/>
    <col min="259" max="259" width="5.140625" style="25" customWidth="1"/>
    <col min="260" max="260" width="8" style="25" customWidth="1"/>
    <col min="261" max="261" width="7.140625" style="25" customWidth="1"/>
    <col min="262" max="262" width="8.7109375" style="25" customWidth="1"/>
    <col min="263" max="263" width="11.140625" style="25" customWidth="1"/>
    <col min="264" max="264" width="9.5703125" style="25" customWidth="1"/>
    <col min="265" max="265" width="8.140625" style="25" customWidth="1"/>
    <col min="266" max="266" width="7.28515625" style="25" customWidth="1"/>
    <col min="267" max="267" width="5.85546875" style="25" customWidth="1"/>
    <col min="268" max="268" width="9.140625" style="25" customWidth="1"/>
    <col min="269" max="269" width="3.140625" style="25" customWidth="1"/>
    <col min="270" max="270" width="7.7109375" style="25" customWidth="1"/>
    <col min="271" max="271" width="7.28515625" style="25" customWidth="1"/>
    <col min="272" max="272" width="3.85546875" style="25" customWidth="1"/>
    <col min="273" max="273" width="5.85546875" style="25" customWidth="1"/>
    <col min="274" max="512" width="11.42578125" style="25"/>
    <col min="513" max="513" width="10.42578125" style="25" customWidth="1"/>
    <col min="514" max="514" width="5" style="25" customWidth="1"/>
    <col min="515" max="515" width="5.140625" style="25" customWidth="1"/>
    <col min="516" max="516" width="8" style="25" customWidth="1"/>
    <col min="517" max="517" width="7.140625" style="25" customWidth="1"/>
    <col min="518" max="518" width="8.7109375" style="25" customWidth="1"/>
    <col min="519" max="519" width="11.140625" style="25" customWidth="1"/>
    <col min="520" max="520" width="9.5703125" style="25" customWidth="1"/>
    <col min="521" max="521" width="8.140625" style="25" customWidth="1"/>
    <col min="522" max="522" width="7.28515625" style="25" customWidth="1"/>
    <col min="523" max="523" width="5.85546875" style="25" customWidth="1"/>
    <col min="524" max="524" width="9.140625" style="25" customWidth="1"/>
    <col min="525" max="525" width="3.140625" style="25" customWidth="1"/>
    <col min="526" max="526" width="7.7109375" style="25" customWidth="1"/>
    <col min="527" max="527" width="7.28515625" style="25" customWidth="1"/>
    <col min="528" max="528" width="3.85546875" style="25" customWidth="1"/>
    <col min="529" max="529" width="5.85546875" style="25" customWidth="1"/>
    <col min="530" max="768" width="11.42578125" style="25"/>
    <col min="769" max="769" width="10.42578125" style="25" customWidth="1"/>
    <col min="770" max="770" width="5" style="25" customWidth="1"/>
    <col min="771" max="771" width="5.140625" style="25" customWidth="1"/>
    <col min="772" max="772" width="8" style="25" customWidth="1"/>
    <col min="773" max="773" width="7.140625" style="25" customWidth="1"/>
    <col min="774" max="774" width="8.7109375" style="25" customWidth="1"/>
    <col min="775" max="775" width="11.140625" style="25" customWidth="1"/>
    <col min="776" max="776" width="9.5703125" style="25" customWidth="1"/>
    <col min="777" max="777" width="8.140625" style="25" customWidth="1"/>
    <col min="778" max="778" width="7.28515625" style="25" customWidth="1"/>
    <col min="779" max="779" width="5.85546875" style="25" customWidth="1"/>
    <col min="780" max="780" width="9.140625" style="25" customWidth="1"/>
    <col min="781" max="781" width="3.140625" style="25" customWidth="1"/>
    <col min="782" max="782" width="7.7109375" style="25" customWidth="1"/>
    <col min="783" max="783" width="7.28515625" style="25" customWidth="1"/>
    <col min="784" max="784" width="3.85546875" style="25" customWidth="1"/>
    <col min="785" max="785" width="5.85546875" style="25" customWidth="1"/>
    <col min="786" max="1024" width="11.42578125" style="25"/>
    <col min="1025" max="1025" width="10.42578125" style="25" customWidth="1"/>
    <col min="1026" max="1026" width="5" style="25" customWidth="1"/>
    <col min="1027" max="1027" width="5.140625" style="25" customWidth="1"/>
    <col min="1028" max="1028" width="8" style="25" customWidth="1"/>
    <col min="1029" max="1029" width="7.140625" style="25" customWidth="1"/>
    <col min="1030" max="1030" width="8.7109375" style="25" customWidth="1"/>
    <col min="1031" max="1031" width="11.140625" style="25" customWidth="1"/>
    <col min="1032" max="1032" width="9.5703125" style="25" customWidth="1"/>
    <col min="1033" max="1033" width="8.140625" style="25" customWidth="1"/>
    <col min="1034" max="1034" width="7.28515625" style="25" customWidth="1"/>
    <col min="1035" max="1035" width="5.85546875" style="25" customWidth="1"/>
    <col min="1036" max="1036" width="9.140625" style="25" customWidth="1"/>
    <col min="1037" max="1037" width="3.140625" style="25" customWidth="1"/>
    <col min="1038" max="1038" width="7.7109375" style="25" customWidth="1"/>
    <col min="1039" max="1039" width="7.28515625" style="25" customWidth="1"/>
    <col min="1040" max="1040" width="3.85546875" style="25" customWidth="1"/>
    <col min="1041" max="1041" width="5.85546875" style="25" customWidth="1"/>
    <col min="1042" max="1280" width="11.42578125" style="25"/>
    <col min="1281" max="1281" width="10.42578125" style="25" customWidth="1"/>
    <col min="1282" max="1282" width="5" style="25" customWidth="1"/>
    <col min="1283" max="1283" width="5.140625" style="25" customWidth="1"/>
    <col min="1284" max="1284" width="8" style="25" customWidth="1"/>
    <col min="1285" max="1285" width="7.140625" style="25" customWidth="1"/>
    <col min="1286" max="1286" width="8.7109375" style="25" customWidth="1"/>
    <col min="1287" max="1287" width="11.140625" style="25" customWidth="1"/>
    <col min="1288" max="1288" width="9.5703125" style="25" customWidth="1"/>
    <col min="1289" max="1289" width="8.140625" style="25" customWidth="1"/>
    <col min="1290" max="1290" width="7.28515625" style="25" customWidth="1"/>
    <col min="1291" max="1291" width="5.85546875" style="25" customWidth="1"/>
    <col min="1292" max="1292" width="9.140625" style="25" customWidth="1"/>
    <col min="1293" max="1293" width="3.140625" style="25" customWidth="1"/>
    <col min="1294" max="1294" width="7.7109375" style="25" customWidth="1"/>
    <col min="1295" max="1295" width="7.28515625" style="25" customWidth="1"/>
    <col min="1296" max="1296" width="3.85546875" style="25" customWidth="1"/>
    <col min="1297" max="1297" width="5.85546875" style="25" customWidth="1"/>
    <col min="1298" max="1536" width="11.42578125" style="25"/>
    <col min="1537" max="1537" width="10.42578125" style="25" customWidth="1"/>
    <col min="1538" max="1538" width="5" style="25" customWidth="1"/>
    <col min="1539" max="1539" width="5.140625" style="25" customWidth="1"/>
    <col min="1540" max="1540" width="8" style="25" customWidth="1"/>
    <col min="1541" max="1541" width="7.140625" style="25" customWidth="1"/>
    <col min="1542" max="1542" width="8.7109375" style="25" customWidth="1"/>
    <col min="1543" max="1543" width="11.140625" style="25" customWidth="1"/>
    <col min="1544" max="1544" width="9.5703125" style="25" customWidth="1"/>
    <col min="1545" max="1545" width="8.140625" style="25" customWidth="1"/>
    <col min="1546" max="1546" width="7.28515625" style="25" customWidth="1"/>
    <col min="1547" max="1547" width="5.85546875" style="25" customWidth="1"/>
    <col min="1548" max="1548" width="9.140625" style="25" customWidth="1"/>
    <col min="1549" max="1549" width="3.140625" style="25" customWidth="1"/>
    <col min="1550" max="1550" width="7.7109375" style="25" customWidth="1"/>
    <col min="1551" max="1551" width="7.28515625" style="25" customWidth="1"/>
    <col min="1552" max="1552" width="3.85546875" style="25" customWidth="1"/>
    <col min="1553" max="1553" width="5.85546875" style="25" customWidth="1"/>
    <col min="1554" max="1792" width="11.42578125" style="25"/>
    <col min="1793" max="1793" width="10.42578125" style="25" customWidth="1"/>
    <col min="1794" max="1794" width="5" style="25" customWidth="1"/>
    <col min="1795" max="1795" width="5.140625" style="25" customWidth="1"/>
    <col min="1796" max="1796" width="8" style="25" customWidth="1"/>
    <col min="1797" max="1797" width="7.140625" style="25" customWidth="1"/>
    <col min="1798" max="1798" width="8.7109375" style="25" customWidth="1"/>
    <col min="1799" max="1799" width="11.140625" style="25" customWidth="1"/>
    <col min="1800" max="1800" width="9.5703125" style="25" customWidth="1"/>
    <col min="1801" max="1801" width="8.140625" style="25" customWidth="1"/>
    <col min="1802" max="1802" width="7.28515625" style="25" customWidth="1"/>
    <col min="1803" max="1803" width="5.85546875" style="25" customWidth="1"/>
    <col min="1804" max="1804" width="9.140625" style="25" customWidth="1"/>
    <col min="1805" max="1805" width="3.140625" style="25" customWidth="1"/>
    <col min="1806" max="1806" width="7.7109375" style="25" customWidth="1"/>
    <col min="1807" max="1807" width="7.28515625" style="25" customWidth="1"/>
    <col min="1808" max="1808" width="3.85546875" style="25" customWidth="1"/>
    <col min="1809" max="1809" width="5.85546875" style="25" customWidth="1"/>
    <col min="1810" max="2048" width="11.42578125" style="25"/>
    <col min="2049" max="2049" width="10.42578125" style="25" customWidth="1"/>
    <col min="2050" max="2050" width="5" style="25" customWidth="1"/>
    <col min="2051" max="2051" width="5.140625" style="25" customWidth="1"/>
    <col min="2052" max="2052" width="8" style="25" customWidth="1"/>
    <col min="2053" max="2053" width="7.140625" style="25" customWidth="1"/>
    <col min="2054" max="2054" width="8.7109375" style="25" customWidth="1"/>
    <col min="2055" max="2055" width="11.140625" style="25" customWidth="1"/>
    <col min="2056" max="2056" width="9.5703125" style="25" customWidth="1"/>
    <col min="2057" max="2057" width="8.140625" style="25" customWidth="1"/>
    <col min="2058" max="2058" width="7.28515625" style="25" customWidth="1"/>
    <col min="2059" max="2059" width="5.85546875" style="25" customWidth="1"/>
    <col min="2060" max="2060" width="9.140625" style="25" customWidth="1"/>
    <col min="2061" max="2061" width="3.140625" style="25" customWidth="1"/>
    <col min="2062" max="2062" width="7.7109375" style="25" customWidth="1"/>
    <col min="2063" max="2063" width="7.28515625" style="25" customWidth="1"/>
    <col min="2064" max="2064" width="3.85546875" style="25" customWidth="1"/>
    <col min="2065" max="2065" width="5.85546875" style="25" customWidth="1"/>
    <col min="2066" max="2304" width="11.42578125" style="25"/>
    <col min="2305" max="2305" width="10.42578125" style="25" customWidth="1"/>
    <col min="2306" max="2306" width="5" style="25" customWidth="1"/>
    <col min="2307" max="2307" width="5.140625" style="25" customWidth="1"/>
    <col min="2308" max="2308" width="8" style="25" customWidth="1"/>
    <col min="2309" max="2309" width="7.140625" style="25" customWidth="1"/>
    <col min="2310" max="2310" width="8.7109375" style="25" customWidth="1"/>
    <col min="2311" max="2311" width="11.140625" style="25" customWidth="1"/>
    <col min="2312" max="2312" width="9.5703125" style="25" customWidth="1"/>
    <col min="2313" max="2313" width="8.140625" style="25" customWidth="1"/>
    <col min="2314" max="2314" width="7.28515625" style="25" customWidth="1"/>
    <col min="2315" max="2315" width="5.85546875" style="25" customWidth="1"/>
    <col min="2316" max="2316" width="9.140625" style="25" customWidth="1"/>
    <col min="2317" max="2317" width="3.140625" style="25" customWidth="1"/>
    <col min="2318" max="2318" width="7.7109375" style="25" customWidth="1"/>
    <col min="2319" max="2319" width="7.28515625" style="25" customWidth="1"/>
    <col min="2320" max="2320" width="3.85546875" style="25" customWidth="1"/>
    <col min="2321" max="2321" width="5.85546875" style="25" customWidth="1"/>
    <col min="2322" max="2560" width="11.42578125" style="25"/>
    <col min="2561" max="2561" width="10.42578125" style="25" customWidth="1"/>
    <col min="2562" max="2562" width="5" style="25" customWidth="1"/>
    <col min="2563" max="2563" width="5.140625" style="25" customWidth="1"/>
    <col min="2564" max="2564" width="8" style="25" customWidth="1"/>
    <col min="2565" max="2565" width="7.140625" style="25" customWidth="1"/>
    <col min="2566" max="2566" width="8.7109375" style="25" customWidth="1"/>
    <col min="2567" max="2567" width="11.140625" style="25" customWidth="1"/>
    <col min="2568" max="2568" width="9.5703125" style="25" customWidth="1"/>
    <col min="2569" max="2569" width="8.140625" style="25" customWidth="1"/>
    <col min="2570" max="2570" width="7.28515625" style="25" customWidth="1"/>
    <col min="2571" max="2571" width="5.85546875" style="25" customWidth="1"/>
    <col min="2572" max="2572" width="9.140625" style="25" customWidth="1"/>
    <col min="2573" max="2573" width="3.140625" style="25" customWidth="1"/>
    <col min="2574" max="2574" width="7.7109375" style="25" customWidth="1"/>
    <col min="2575" max="2575" width="7.28515625" style="25" customWidth="1"/>
    <col min="2576" max="2576" width="3.85546875" style="25" customWidth="1"/>
    <col min="2577" max="2577" width="5.85546875" style="25" customWidth="1"/>
    <col min="2578" max="2816" width="11.42578125" style="25"/>
    <col min="2817" max="2817" width="10.42578125" style="25" customWidth="1"/>
    <col min="2818" max="2818" width="5" style="25" customWidth="1"/>
    <col min="2819" max="2819" width="5.140625" style="25" customWidth="1"/>
    <col min="2820" max="2820" width="8" style="25" customWidth="1"/>
    <col min="2821" max="2821" width="7.140625" style="25" customWidth="1"/>
    <col min="2822" max="2822" width="8.7109375" style="25" customWidth="1"/>
    <col min="2823" max="2823" width="11.140625" style="25" customWidth="1"/>
    <col min="2824" max="2824" width="9.5703125" style="25" customWidth="1"/>
    <col min="2825" max="2825" width="8.140625" style="25" customWidth="1"/>
    <col min="2826" max="2826" width="7.28515625" style="25" customWidth="1"/>
    <col min="2827" max="2827" width="5.85546875" style="25" customWidth="1"/>
    <col min="2828" max="2828" width="9.140625" style="25" customWidth="1"/>
    <col min="2829" max="2829" width="3.140625" style="25" customWidth="1"/>
    <col min="2830" max="2830" width="7.7109375" style="25" customWidth="1"/>
    <col min="2831" max="2831" width="7.28515625" style="25" customWidth="1"/>
    <col min="2832" max="2832" width="3.85546875" style="25" customWidth="1"/>
    <col min="2833" max="2833" width="5.85546875" style="25" customWidth="1"/>
    <col min="2834" max="3072" width="11.42578125" style="25"/>
    <col min="3073" max="3073" width="10.42578125" style="25" customWidth="1"/>
    <col min="3074" max="3074" width="5" style="25" customWidth="1"/>
    <col min="3075" max="3075" width="5.140625" style="25" customWidth="1"/>
    <col min="3076" max="3076" width="8" style="25" customWidth="1"/>
    <col min="3077" max="3077" width="7.140625" style="25" customWidth="1"/>
    <col min="3078" max="3078" width="8.7109375" style="25" customWidth="1"/>
    <col min="3079" max="3079" width="11.140625" style="25" customWidth="1"/>
    <col min="3080" max="3080" width="9.5703125" style="25" customWidth="1"/>
    <col min="3081" max="3081" width="8.140625" style="25" customWidth="1"/>
    <col min="3082" max="3082" width="7.28515625" style="25" customWidth="1"/>
    <col min="3083" max="3083" width="5.85546875" style="25" customWidth="1"/>
    <col min="3084" max="3084" width="9.140625" style="25" customWidth="1"/>
    <col min="3085" max="3085" width="3.140625" style="25" customWidth="1"/>
    <col min="3086" max="3086" width="7.7109375" style="25" customWidth="1"/>
    <col min="3087" max="3087" width="7.28515625" style="25" customWidth="1"/>
    <col min="3088" max="3088" width="3.85546875" style="25" customWidth="1"/>
    <col min="3089" max="3089" width="5.85546875" style="25" customWidth="1"/>
    <col min="3090" max="3328" width="11.42578125" style="25"/>
    <col min="3329" max="3329" width="10.42578125" style="25" customWidth="1"/>
    <col min="3330" max="3330" width="5" style="25" customWidth="1"/>
    <col min="3331" max="3331" width="5.140625" style="25" customWidth="1"/>
    <col min="3332" max="3332" width="8" style="25" customWidth="1"/>
    <col min="3333" max="3333" width="7.140625" style="25" customWidth="1"/>
    <col min="3334" max="3334" width="8.7109375" style="25" customWidth="1"/>
    <col min="3335" max="3335" width="11.140625" style="25" customWidth="1"/>
    <col min="3336" max="3336" width="9.5703125" style="25" customWidth="1"/>
    <col min="3337" max="3337" width="8.140625" style="25" customWidth="1"/>
    <col min="3338" max="3338" width="7.28515625" style="25" customWidth="1"/>
    <col min="3339" max="3339" width="5.85546875" style="25" customWidth="1"/>
    <col min="3340" max="3340" width="9.140625" style="25" customWidth="1"/>
    <col min="3341" max="3341" width="3.140625" style="25" customWidth="1"/>
    <col min="3342" max="3342" width="7.7109375" style="25" customWidth="1"/>
    <col min="3343" max="3343" width="7.28515625" style="25" customWidth="1"/>
    <col min="3344" max="3344" width="3.85546875" style="25" customWidth="1"/>
    <col min="3345" max="3345" width="5.85546875" style="25" customWidth="1"/>
    <col min="3346" max="3584" width="11.42578125" style="25"/>
    <col min="3585" max="3585" width="10.42578125" style="25" customWidth="1"/>
    <col min="3586" max="3586" width="5" style="25" customWidth="1"/>
    <col min="3587" max="3587" width="5.140625" style="25" customWidth="1"/>
    <col min="3588" max="3588" width="8" style="25" customWidth="1"/>
    <col min="3589" max="3589" width="7.140625" style="25" customWidth="1"/>
    <col min="3590" max="3590" width="8.7109375" style="25" customWidth="1"/>
    <col min="3591" max="3591" width="11.140625" style="25" customWidth="1"/>
    <col min="3592" max="3592" width="9.5703125" style="25" customWidth="1"/>
    <col min="3593" max="3593" width="8.140625" style="25" customWidth="1"/>
    <col min="3594" max="3594" width="7.28515625" style="25" customWidth="1"/>
    <col min="3595" max="3595" width="5.85546875" style="25" customWidth="1"/>
    <col min="3596" max="3596" width="9.140625" style="25" customWidth="1"/>
    <col min="3597" max="3597" width="3.140625" style="25" customWidth="1"/>
    <col min="3598" max="3598" width="7.7109375" style="25" customWidth="1"/>
    <col min="3599" max="3599" width="7.28515625" style="25" customWidth="1"/>
    <col min="3600" max="3600" width="3.85546875" style="25" customWidth="1"/>
    <col min="3601" max="3601" width="5.85546875" style="25" customWidth="1"/>
    <col min="3602" max="3840" width="11.42578125" style="25"/>
    <col min="3841" max="3841" width="10.42578125" style="25" customWidth="1"/>
    <col min="3842" max="3842" width="5" style="25" customWidth="1"/>
    <col min="3843" max="3843" width="5.140625" style="25" customWidth="1"/>
    <col min="3844" max="3844" width="8" style="25" customWidth="1"/>
    <col min="3845" max="3845" width="7.140625" style="25" customWidth="1"/>
    <col min="3846" max="3846" width="8.7109375" style="25" customWidth="1"/>
    <col min="3847" max="3847" width="11.140625" style="25" customWidth="1"/>
    <col min="3848" max="3848" width="9.5703125" style="25" customWidth="1"/>
    <col min="3849" max="3849" width="8.140625" style="25" customWidth="1"/>
    <col min="3850" max="3850" width="7.28515625" style="25" customWidth="1"/>
    <col min="3851" max="3851" width="5.85546875" style="25" customWidth="1"/>
    <col min="3852" max="3852" width="9.140625" style="25" customWidth="1"/>
    <col min="3853" max="3853" width="3.140625" style="25" customWidth="1"/>
    <col min="3854" max="3854" width="7.7109375" style="25" customWidth="1"/>
    <col min="3855" max="3855" width="7.28515625" style="25" customWidth="1"/>
    <col min="3856" max="3856" width="3.85546875" style="25" customWidth="1"/>
    <col min="3857" max="3857" width="5.85546875" style="25" customWidth="1"/>
    <col min="3858" max="4096" width="11.42578125" style="25"/>
    <col min="4097" max="4097" width="10.42578125" style="25" customWidth="1"/>
    <col min="4098" max="4098" width="5" style="25" customWidth="1"/>
    <col min="4099" max="4099" width="5.140625" style="25" customWidth="1"/>
    <col min="4100" max="4100" width="8" style="25" customWidth="1"/>
    <col min="4101" max="4101" width="7.140625" style="25" customWidth="1"/>
    <col min="4102" max="4102" width="8.7109375" style="25" customWidth="1"/>
    <col min="4103" max="4103" width="11.140625" style="25" customWidth="1"/>
    <col min="4104" max="4104" width="9.5703125" style="25" customWidth="1"/>
    <col min="4105" max="4105" width="8.140625" style="25" customWidth="1"/>
    <col min="4106" max="4106" width="7.28515625" style="25" customWidth="1"/>
    <col min="4107" max="4107" width="5.85546875" style="25" customWidth="1"/>
    <col min="4108" max="4108" width="9.140625" style="25" customWidth="1"/>
    <col min="4109" max="4109" width="3.140625" style="25" customWidth="1"/>
    <col min="4110" max="4110" width="7.7109375" style="25" customWidth="1"/>
    <col min="4111" max="4111" width="7.28515625" style="25" customWidth="1"/>
    <col min="4112" max="4112" width="3.85546875" style="25" customWidth="1"/>
    <col min="4113" max="4113" width="5.85546875" style="25" customWidth="1"/>
    <col min="4114" max="4352" width="11.42578125" style="25"/>
    <col min="4353" max="4353" width="10.42578125" style="25" customWidth="1"/>
    <col min="4354" max="4354" width="5" style="25" customWidth="1"/>
    <col min="4355" max="4355" width="5.140625" style="25" customWidth="1"/>
    <col min="4356" max="4356" width="8" style="25" customWidth="1"/>
    <col min="4357" max="4357" width="7.140625" style="25" customWidth="1"/>
    <col min="4358" max="4358" width="8.7109375" style="25" customWidth="1"/>
    <col min="4359" max="4359" width="11.140625" style="25" customWidth="1"/>
    <col min="4360" max="4360" width="9.5703125" style="25" customWidth="1"/>
    <col min="4361" max="4361" width="8.140625" style="25" customWidth="1"/>
    <col min="4362" max="4362" width="7.28515625" style="25" customWidth="1"/>
    <col min="4363" max="4363" width="5.85546875" style="25" customWidth="1"/>
    <col min="4364" max="4364" width="9.140625" style="25" customWidth="1"/>
    <col min="4365" max="4365" width="3.140625" style="25" customWidth="1"/>
    <col min="4366" max="4366" width="7.7109375" style="25" customWidth="1"/>
    <col min="4367" max="4367" width="7.28515625" style="25" customWidth="1"/>
    <col min="4368" max="4368" width="3.85546875" style="25" customWidth="1"/>
    <col min="4369" max="4369" width="5.85546875" style="25" customWidth="1"/>
    <col min="4370" max="4608" width="11.42578125" style="25"/>
    <col min="4609" max="4609" width="10.42578125" style="25" customWidth="1"/>
    <col min="4610" max="4610" width="5" style="25" customWidth="1"/>
    <col min="4611" max="4611" width="5.140625" style="25" customWidth="1"/>
    <col min="4612" max="4612" width="8" style="25" customWidth="1"/>
    <col min="4613" max="4613" width="7.140625" style="25" customWidth="1"/>
    <col min="4614" max="4614" width="8.7109375" style="25" customWidth="1"/>
    <col min="4615" max="4615" width="11.140625" style="25" customWidth="1"/>
    <col min="4616" max="4616" width="9.5703125" style="25" customWidth="1"/>
    <col min="4617" max="4617" width="8.140625" style="25" customWidth="1"/>
    <col min="4618" max="4618" width="7.28515625" style="25" customWidth="1"/>
    <col min="4619" max="4619" width="5.85546875" style="25" customWidth="1"/>
    <col min="4620" max="4620" width="9.140625" style="25" customWidth="1"/>
    <col min="4621" max="4621" width="3.140625" style="25" customWidth="1"/>
    <col min="4622" max="4622" width="7.7109375" style="25" customWidth="1"/>
    <col min="4623" max="4623" width="7.28515625" style="25" customWidth="1"/>
    <col min="4624" max="4624" width="3.85546875" style="25" customWidth="1"/>
    <col min="4625" max="4625" width="5.85546875" style="25" customWidth="1"/>
    <col min="4626" max="4864" width="11.42578125" style="25"/>
    <col min="4865" max="4865" width="10.42578125" style="25" customWidth="1"/>
    <col min="4866" max="4866" width="5" style="25" customWidth="1"/>
    <col min="4867" max="4867" width="5.140625" style="25" customWidth="1"/>
    <col min="4868" max="4868" width="8" style="25" customWidth="1"/>
    <col min="4869" max="4869" width="7.140625" style="25" customWidth="1"/>
    <col min="4870" max="4870" width="8.7109375" style="25" customWidth="1"/>
    <col min="4871" max="4871" width="11.140625" style="25" customWidth="1"/>
    <col min="4872" max="4872" width="9.5703125" style="25" customWidth="1"/>
    <col min="4873" max="4873" width="8.140625" style="25" customWidth="1"/>
    <col min="4874" max="4874" width="7.28515625" style="25" customWidth="1"/>
    <col min="4875" max="4875" width="5.85546875" style="25" customWidth="1"/>
    <col min="4876" max="4876" width="9.140625" style="25" customWidth="1"/>
    <col min="4877" max="4877" width="3.140625" style="25" customWidth="1"/>
    <col min="4878" max="4878" width="7.7109375" style="25" customWidth="1"/>
    <col min="4879" max="4879" width="7.28515625" style="25" customWidth="1"/>
    <col min="4880" max="4880" width="3.85546875" style="25" customWidth="1"/>
    <col min="4881" max="4881" width="5.85546875" style="25" customWidth="1"/>
    <col min="4882" max="5120" width="11.42578125" style="25"/>
    <col min="5121" max="5121" width="10.42578125" style="25" customWidth="1"/>
    <col min="5122" max="5122" width="5" style="25" customWidth="1"/>
    <col min="5123" max="5123" width="5.140625" style="25" customWidth="1"/>
    <col min="5124" max="5124" width="8" style="25" customWidth="1"/>
    <col min="5125" max="5125" width="7.140625" style="25" customWidth="1"/>
    <col min="5126" max="5126" width="8.7109375" style="25" customWidth="1"/>
    <col min="5127" max="5127" width="11.140625" style="25" customWidth="1"/>
    <col min="5128" max="5128" width="9.5703125" style="25" customWidth="1"/>
    <col min="5129" max="5129" width="8.140625" style="25" customWidth="1"/>
    <col min="5130" max="5130" width="7.28515625" style="25" customWidth="1"/>
    <col min="5131" max="5131" width="5.85546875" style="25" customWidth="1"/>
    <col min="5132" max="5132" width="9.140625" style="25" customWidth="1"/>
    <col min="5133" max="5133" width="3.140625" style="25" customWidth="1"/>
    <col min="5134" max="5134" width="7.7109375" style="25" customWidth="1"/>
    <col min="5135" max="5135" width="7.28515625" style="25" customWidth="1"/>
    <col min="5136" max="5136" width="3.85546875" style="25" customWidth="1"/>
    <col min="5137" max="5137" width="5.85546875" style="25" customWidth="1"/>
    <col min="5138" max="5376" width="11.42578125" style="25"/>
    <col min="5377" max="5377" width="10.42578125" style="25" customWidth="1"/>
    <col min="5378" max="5378" width="5" style="25" customWidth="1"/>
    <col min="5379" max="5379" width="5.140625" style="25" customWidth="1"/>
    <col min="5380" max="5380" width="8" style="25" customWidth="1"/>
    <col min="5381" max="5381" width="7.140625" style="25" customWidth="1"/>
    <col min="5382" max="5382" width="8.7109375" style="25" customWidth="1"/>
    <col min="5383" max="5383" width="11.140625" style="25" customWidth="1"/>
    <col min="5384" max="5384" width="9.5703125" style="25" customWidth="1"/>
    <col min="5385" max="5385" width="8.140625" style="25" customWidth="1"/>
    <col min="5386" max="5386" width="7.28515625" style="25" customWidth="1"/>
    <col min="5387" max="5387" width="5.85546875" style="25" customWidth="1"/>
    <col min="5388" max="5388" width="9.140625" style="25" customWidth="1"/>
    <col min="5389" max="5389" width="3.140625" style="25" customWidth="1"/>
    <col min="5390" max="5390" width="7.7109375" style="25" customWidth="1"/>
    <col min="5391" max="5391" width="7.28515625" style="25" customWidth="1"/>
    <col min="5392" max="5392" width="3.85546875" style="25" customWidth="1"/>
    <col min="5393" max="5393" width="5.85546875" style="25" customWidth="1"/>
    <col min="5394" max="5632" width="11.42578125" style="25"/>
    <col min="5633" max="5633" width="10.42578125" style="25" customWidth="1"/>
    <col min="5634" max="5634" width="5" style="25" customWidth="1"/>
    <col min="5635" max="5635" width="5.140625" style="25" customWidth="1"/>
    <col min="5636" max="5636" width="8" style="25" customWidth="1"/>
    <col min="5637" max="5637" width="7.140625" style="25" customWidth="1"/>
    <col min="5638" max="5638" width="8.7109375" style="25" customWidth="1"/>
    <col min="5639" max="5639" width="11.140625" style="25" customWidth="1"/>
    <col min="5640" max="5640" width="9.5703125" style="25" customWidth="1"/>
    <col min="5641" max="5641" width="8.140625" style="25" customWidth="1"/>
    <col min="5642" max="5642" width="7.28515625" style="25" customWidth="1"/>
    <col min="5643" max="5643" width="5.85546875" style="25" customWidth="1"/>
    <col min="5644" max="5644" width="9.140625" style="25" customWidth="1"/>
    <col min="5645" max="5645" width="3.140625" style="25" customWidth="1"/>
    <col min="5646" max="5646" width="7.7109375" style="25" customWidth="1"/>
    <col min="5647" max="5647" width="7.28515625" style="25" customWidth="1"/>
    <col min="5648" max="5648" width="3.85546875" style="25" customWidth="1"/>
    <col min="5649" max="5649" width="5.85546875" style="25" customWidth="1"/>
    <col min="5650" max="5888" width="11.42578125" style="25"/>
    <col min="5889" max="5889" width="10.42578125" style="25" customWidth="1"/>
    <col min="5890" max="5890" width="5" style="25" customWidth="1"/>
    <col min="5891" max="5891" width="5.140625" style="25" customWidth="1"/>
    <col min="5892" max="5892" width="8" style="25" customWidth="1"/>
    <col min="5893" max="5893" width="7.140625" style="25" customWidth="1"/>
    <col min="5894" max="5894" width="8.7109375" style="25" customWidth="1"/>
    <col min="5895" max="5895" width="11.140625" style="25" customWidth="1"/>
    <col min="5896" max="5896" width="9.5703125" style="25" customWidth="1"/>
    <col min="5897" max="5897" width="8.140625" style="25" customWidth="1"/>
    <col min="5898" max="5898" width="7.28515625" style="25" customWidth="1"/>
    <col min="5899" max="5899" width="5.85546875" style="25" customWidth="1"/>
    <col min="5900" max="5900" width="9.140625" style="25" customWidth="1"/>
    <col min="5901" max="5901" width="3.140625" style="25" customWidth="1"/>
    <col min="5902" max="5902" width="7.7109375" style="25" customWidth="1"/>
    <col min="5903" max="5903" width="7.28515625" style="25" customWidth="1"/>
    <col min="5904" max="5904" width="3.85546875" style="25" customWidth="1"/>
    <col min="5905" max="5905" width="5.85546875" style="25" customWidth="1"/>
    <col min="5906" max="6144" width="11.42578125" style="25"/>
    <col min="6145" max="6145" width="10.42578125" style="25" customWidth="1"/>
    <col min="6146" max="6146" width="5" style="25" customWidth="1"/>
    <col min="6147" max="6147" width="5.140625" style="25" customWidth="1"/>
    <col min="6148" max="6148" width="8" style="25" customWidth="1"/>
    <col min="6149" max="6149" width="7.140625" style="25" customWidth="1"/>
    <col min="6150" max="6150" width="8.7109375" style="25" customWidth="1"/>
    <col min="6151" max="6151" width="11.140625" style="25" customWidth="1"/>
    <col min="6152" max="6152" width="9.5703125" style="25" customWidth="1"/>
    <col min="6153" max="6153" width="8.140625" style="25" customWidth="1"/>
    <col min="6154" max="6154" width="7.28515625" style="25" customWidth="1"/>
    <col min="6155" max="6155" width="5.85546875" style="25" customWidth="1"/>
    <col min="6156" max="6156" width="9.140625" style="25" customWidth="1"/>
    <col min="6157" max="6157" width="3.140625" style="25" customWidth="1"/>
    <col min="6158" max="6158" width="7.7109375" style="25" customWidth="1"/>
    <col min="6159" max="6159" width="7.28515625" style="25" customWidth="1"/>
    <col min="6160" max="6160" width="3.85546875" style="25" customWidth="1"/>
    <col min="6161" max="6161" width="5.85546875" style="25" customWidth="1"/>
    <col min="6162" max="6400" width="11.42578125" style="25"/>
    <col min="6401" max="6401" width="10.42578125" style="25" customWidth="1"/>
    <col min="6402" max="6402" width="5" style="25" customWidth="1"/>
    <col min="6403" max="6403" width="5.140625" style="25" customWidth="1"/>
    <col min="6404" max="6404" width="8" style="25" customWidth="1"/>
    <col min="6405" max="6405" width="7.140625" style="25" customWidth="1"/>
    <col min="6406" max="6406" width="8.7109375" style="25" customWidth="1"/>
    <col min="6407" max="6407" width="11.140625" style="25" customWidth="1"/>
    <col min="6408" max="6408" width="9.5703125" style="25" customWidth="1"/>
    <col min="6409" max="6409" width="8.140625" style="25" customWidth="1"/>
    <col min="6410" max="6410" width="7.28515625" style="25" customWidth="1"/>
    <col min="6411" max="6411" width="5.85546875" style="25" customWidth="1"/>
    <col min="6412" max="6412" width="9.140625" style="25" customWidth="1"/>
    <col min="6413" max="6413" width="3.140625" style="25" customWidth="1"/>
    <col min="6414" max="6414" width="7.7109375" style="25" customWidth="1"/>
    <col min="6415" max="6415" width="7.28515625" style="25" customWidth="1"/>
    <col min="6416" max="6416" width="3.85546875" style="25" customWidth="1"/>
    <col min="6417" max="6417" width="5.85546875" style="25" customWidth="1"/>
    <col min="6418" max="6656" width="11.42578125" style="25"/>
    <col min="6657" max="6657" width="10.42578125" style="25" customWidth="1"/>
    <col min="6658" max="6658" width="5" style="25" customWidth="1"/>
    <col min="6659" max="6659" width="5.140625" style="25" customWidth="1"/>
    <col min="6660" max="6660" width="8" style="25" customWidth="1"/>
    <col min="6661" max="6661" width="7.140625" style="25" customWidth="1"/>
    <col min="6662" max="6662" width="8.7109375" style="25" customWidth="1"/>
    <col min="6663" max="6663" width="11.140625" style="25" customWidth="1"/>
    <col min="6664" max="6664" width="9.5703125" style="25" customWidth="1"/>
    <col min="6665" max="6665" width="8.140625" style="25" customWidth="1"/>
    <col min="6666" max="6666" width="7.28515625" style="25" customWidth="1"/>
    <col min="6667" max="6667" width="5.85546875" style="25" customWidth="1"/>
    <col min="6668" max="6668" width="9.140625" style="25" customWidth="1"/>
    <col min="6669" max="6669" width="3.140625" style="25" customWidth="1"/>
    <col min="6670" max="6670" width="7.7109375" style="25" customWidth="1"/>
    <col min="6671" max="6671" width="7.28515625" style="25" customWidth="1"/>
    <col min="6672" max="6672" width="3.85546875" style="25" customWidth="1"/>
    <col min="6673" max="6673" width="5.85546875" style="25" customWidth="1"/>
    <col min="6674" max="6912" width="11.42578125" style="25"/>
    <col min="6913" max="6913" width="10.42578125" style="25" customWidth="1"/>
    <col min="6914" max="6914" width="5" style="25" customWidth="1"/>
    <col min="6915" max="6915" width="5.140625" style="25" customWidth="1"/>
    <col min="6916" max="6916" width="8" style="25" customWidth="1"/>
    <col min="6917" max="6917" width="7.140625" style="25" customWidth="1"/>
    <col min="6918" max="6918" width="8.7109375" style="25" customWidth="1"/>
    <col min="6919" max="6919" width="11.140625" style="25" customWidth="1"/>
    <col min="6920" max="6920" width="9.5703125" style="25" customWidth="1"/>
    <col min="6921" max="6921" width="8.140625" style="25" customWidth="1"/>
    <col min="6922" max="6922" width="7.28515625" style="25" customWidth="1"/>
    <col min="6923" max="6923" width="5.85546875" style="25" customWidth="1"/>
    <col min="6924" max="6924" width="9.140625" style="25" customWidth="1"/>
    <col min="6925" max="6925" width="3.140625" style="25" customWidth="1"/>
    <col min="6926" max="6926" width="7.7109375" style="25" customWidth="1"/>
    <col min="6927" max="6927" width="7.28515625" style="25" customWidth="1"/>
    <col min="6928" max="6928" width="3.85546875" style="25" customWidth="1"/>
    <col min="6929" max="6929" width="5.85546875" style="25" customWidth="1"/>
    <col min="6930" max="7168" width="11.42578125" style="25"/>
    <col min="7169" max="7169" width="10.42578125" style="25" customWidth="1"/>
    <col min="7170" max="7170" width="5" style="25" customWidth="1"/>
    <col min="7171" max="7171" width="5.140625" style="25" customWidth="1"/>
    <col min="7172" max="7172" width="8" style="25" customWidth="1"/>
    <col min="7173" max="7173" width="7.140625" style="25" customWidth="1"/>
    <col min="7174" max="7174" width="8.7109375" style="25" customWidth="1"/>
    <col min="7175" max="7175" width="11.140625" style="25" customWidth="1"/>
    <col min="7176" max="7176" width="9.5703125" style="25" customWidth="1"/>
    <col min="7177" max="7177" width="8.140625" style="25" customWidth="1"/>
    <col min="7178" max="7178" width="7.28515625" style="25" customWidth="1"/>
    <col min="7179" max="7179" width="5.85546875" style="25" customWidth="1"/>
    <col min="7180" max="7180" width="9.140625" style="25" customWidth="1"/>
    <col min="7181" max="7181" width="3.140625" style="25" customWidth="1"/>
    <col min="7182" max="7182" width="7.7109375" style="25" customWidth="1"/>
    <col min="7183" max="7183" width="7.28515625" style="25" customWidth="1"/>
    <col min="7184" max="7184" width="3.85546875" style="25" customWidth="1"/>
    <col min="7185" max="7185" width="5.85546875" style="25" customWidth="1"/>
    <col min="7186" max="7424" width="11.42578125" style="25"/>
    <col min="7425" max="7425" width="10.42578125" style="25" customWidth="1"/>
    <col min="7426" max="7426" width="5" style="25" customWidth="1"/>
    <col min="7427" max="7427" width="5.140625" style="25" customWidth="1"/>
    <col min="7428" max="7428" width="8" style="25" customWidth="1"/>
    <col min="7429" max="7429" width="7.140625" style="25" customWidth="1"/>
    <col min="7430" max="7430" width="8.7109375" style="25" customWidth="1"/>
    <col min="7431" max="7431" width="11.140625" style="25" customWidth="1"/>
    <col min="7432" max="7432" width="9.5703125" style="25" customWidth="1"/>
    <col min="7433" max="7433" width="8.140625" style="25" customWidth="1"/>
    <col min="7434" max="7434" width="7.28515625" style="25" customWidth="1"/>
    <col min="7435" max="7435" width="5.85546875" style="25" customWidth="1"/>
    <col min="7436" max="7436" width="9.140625" style="25" customWidth="1"/>
    <col min="7437" max="7437" width="3.140625" style="25" customWidth="1"/>
    <col min="7438" max="7438" width="7.7109375" style="25" customWidth="1"/>
    <col min="7439" max="7439" width="7.28515625" style="25" customWidth="1"/>
    <col min="7440" max="7440" width="3.85546875" style="25" customWidth="1"/>
    <col min="7441" max="7441" width="5.85546875" style="25" customWidth="1"/>
    <col min="7442" max="7680" width="11.42578125" style="25"/>
    <col min="7681" max="7681" width="10.42578125" style="25" customWidth="1"/>
    <col min="7682" max="7682" width="5" style="25" customWidth="1"/>
    <col min="7683" max="7683" width="5.140625" style="25" customWidth="1"/>
    <col min="7684" max="7684" width="8" style="25" customWidth="1"/>
    <col min="7685" max="7685" width="7.140625" style="25" customWidth="1"/>
    <col min="7686" max="7686" width="8.7109375" style="25" customWidth="1"/>
    <col min="7687" max="7687" width="11.140625" style="25" customWidth="1"/>
    <col min="7688" max="7688" width="9.5703125" style="25" customWidth="1"/>
    <col min="7689" max="7689" width="8.140625" style="25" customWidth="1"/>
    <col min="7690" max="7690" width="7.28515625" style="25" customWidth="1"/>
    <col min="7691" max="7691" width="5.85546875" style="25" customWidth="1"/>
    <col min="7692" max="7692" width="9.140625" style="25" customWidth="1"/>
    <col min="7693" max="7693" width="3.140625" style="25" customWidth="1"/>
    <col min="7694" max="7694" width="7.7109375" style="25" customWidth="1"/>
    <col min="7695" max="7695" width="7.28515625" style="25" customWidth="1"/>
    <col min="7696" max="7696" width="3.85546875" style="25" customWidth="1"/>
    <col min="7697" max="7697" width="5.85546875" style="25" customWidth="1"/>
    <col min="7698" max="7936" width="11.42578125" style="25"/>
    <col min="7937" max="7937" width="10.42578125" style="25" customWidth="1"/>
    <col min="7938" max="7938" width="5" style="25" customWidth="1"/>
    <col min="7939" max="7939" width="5.140625" style="25" customWidth="1"/>
    <col min="7940" max="7940" width="8" style="25" customWidth="1"/>
    <col min="7941" max="7941" width="7.140625" style="25" customWidth="1"/>
    <col min="7942" max="7942" width="8.7109375" style="25" customWidth="1"/>
    <col min="7943" max="7943" width="11.140625" style="25" customWidth="1"/>
    <col min="7944" max="7944" width="9.5703125" style="25" customWidth="1"/>
    <col min="7945" max="7945" width="8.140625" style="25" customWidth="1"/>
    <col min="7946" max="7946" width="7.28515625" style="25" customWidth="1"/>
    <col min="7947" max="7947" width="5.85546875" style="25" customWidth="1"/>
    <col min="7948" max="7948" width="9.140625" style="25" customWidth="1"/>
    <col min="7949" max="7949" width="3.140625" style="25" customWidth="1"/>
    <col min="7950" max="7950" width="7.7109375" style="25" customWidth="1"/>
    <col min="7951" max="7951" width="7.28515625" style="25" customWidth="1"/>
    <col min="7952" max="7952" width="3.85546875" style="25" customWidth="1"/>
    <col min="7953" max="7953" width="5.85546875" style="25" customWidth="1"/>
    <col min="7954" max="8192" width="11.42578125" style="25"/>
    <col min="8193" max="8193" width="10.42578125" style="25" customWidth="1"/>
    <col min="8194" max="8194" width="5" style="25" customWidth="1"/>
    <col min="8195" max="8195" width="5.140625" style="25" customWidth="1"/>
    <col min="8196" max="8196" width="8" style="25" customWidth="1"/>
    <col min="8197" max="8197" width="7.140625" style="25" customWidth="1"/>
    <col min="8198" max="8198" width="8.7109375" style="25" customWidth="1"/>
    <col min="8199" max="8199" width="11.140625" style="25" customWidth="1"/>
    <col min="8200" max="8200" width="9.5703125" style="25" customWidth="1"/>
    <col min="8201" max="8201" width="8.140625" style="25" customWidth="1"/>
    <col min="8202" max="8202" width="7.28515625" style="25" customWidth="1"/>
    <col min="8203" max="8203" width="5.85546875" style="25" customWidth="1"/>
    <col min="8204" max="8204" width="9.140625" style="25" customWidth="1"/>
    <col min="8205" max="8205" width="3.140625" style="25" customWidth="1"/>
    <col min="8206" max="8206" width="7.7109375" style="25" customWidth="1"/>
    <col min="8207" max="8207" width="7.28515625" style="25" customWidth="1"/>
    <col min="8208" max="8208" width="3.85546875" style="25" customWidth="1"/>
    <col min="8209" max="8209" width="5.85546875" style="25" customWidth="1"/>
    <col min="8210" max="8448" width="11.42578125" style="25"/>
    <col min="8449" max="8449" width="10.42578125" style="25" customWidth="1"/>
    <col min="8450" max="8450" width="5" style="25" customWidth="1"/>
    <col min="8451" max="8451" width="5.140625" style="25" customWidth="1"/>
    <col min="8452" max="8452" width="8" style="25" customWidth="1"/>
    <col min="8453" max="8453" width="7.140625" style="25" customWidth="1"/>
    <col min="8454" max="8454" width="8.7109375" style="25" customWidth="1"/>
    <col min="8455" max="8455" width="11.140625" style="25" customWidth="1"/>
    <col min="8456" max="8456" width="9.5703125" style="25" customWidth="1"/>
    <col min="8457" max="8457" width="8.140625" style="25" customWidth="1"/>
    <col min="8458" max="8458" width="7.28515625" style="25" customWidth="1"/>
    <col min="8459" max="8459" width="5.85546875" style="25" customWidth="1"/>
    <col min="8460" max="8460" width="9.140625" style="25" customWidth="1"/>
    <col min="8461" max="8461" width="3.140625" style="25" customWidth="1"/>
    <col min="8462" max="8462" width="7.7109375" style="25" customWidth="1"/>
    <col min="8463" max="8463" width="7.28515625" style="25" customWidth="1"/>
    <col min="8464" max="8464" width="3.85546875" style="25" customWidth="1"/>
    <col min="8465" max="8465" width="5.85546875" style="25" customWidth="1"/>
    <col min="8466" max="8704" width="11.42578125" style="25"/>
    <col min="8705" max="8705" width="10.42578125" style="25" customWidth="1"/>
    <col min="8706" max="8706" width="5" style="25" customWidth="1"/>
    <col min="8707" max="8707" width="5.140625" style="25" customWidth="1"/>
    <col min="8708" max="8708" width="8" style="25" customWidth="1"/>
    <col min="8709" max="8709" width="7.140625" style="25" customWidth="1"/>
    <col min="8710" max="8710" width="8.7109375" style="25" customWidth="1"/>
    <col min="8711" max="8711" width="11.140625" style="25" customWidth="1"/>
    <col min="8712" max="8712" width="9.5703125" style="25" customWidth="1"/>
    <col min="8713" max="8713" width="8.140625" style="25" customWidth="1"/>
    <col min="8714" max="8714" width="7.28515625" style="25" customWidth="1"/>
    <col min="8715" max="8715" width="5.85546875" style="25" customWidth="1"/>
    <col min="8716" max="8716" width="9.140625" style="25" customWidth="1"/>
    <col min="8717" max="8717" width="3.140625" style="25" customWidth="1"/>
    <col min="8718" max="8718" width="7.7109375" style="25" customWidth="1"/>
    <col min="8719" max="8719" width="7.28515625" style="25" customWidth="1"/>
    <col min="8720" max="8720" width="3.85546875" style="25" customWidth="1"/>
    <col min="8721" max="8721" width="5.85546875" style="25" customWidth="1"/>
    <col min="8722" max="8960" width="11.42578125" style="25"/>
    <col min="8961" max="8961" width="10.42578125" style="25" customWidth="1"/>
    <col min="8962" max="8962" width="5" style="25" customWidth="1"/>
    <col min="8963" max="8963" width="5.140625" style="25" customWidth="1"/>
    <col min="8964" max="8964" width="8" style="25" customWidth="1"/>
    <col min="8965" max="8965" width="7.140625" style="25" customWidth="1"/>
    <col min="8966" max="8966" width="8.7109375" style="25" customWidth="1"/>
    <col min="8967" max="8967" width="11.140625" style="25" customWidth="1"/>
    <col min="8968" max="8968" width="9.5703125" style="25" customWidth="1"/>
    <col min="8969" max="8969" width="8.140625" style="25" customWidth="1"/>
    <col min="8970" max="8970" width="7.28515625" style="25" customWidth="1"/>
    <col min="8971" max="8971" width="5.85546875" style="25" customWidth="1"/>
    <col min="8972" max="8972" width="9.140625" style="25" customWidth="1"/>
    <col min="8973" max="8973" width="3.140625" style="25" customWidth="1"/>
    <col min="8974" max="8974" width="7.7109375" style="25" customWidth="1"/>
    <col min="8975" max="8975" width="7.28515625" style="25" customWidth="1"/>
    <col min="8976" max="8976" width="3.85546875" style="25" customWidth="1"/>
    <col min="8977" max="8977" width="5.85546875" style="25" customWidth="1"/>
    <col min="8978" max="9216" width="11.42578125" style="25"/>
    <col min="9217" max="9217" width="10.42578125" style="25" customWidth="1"/>
    <col min="9218" max="9218" width="5" style="25" customWidth="1"/>
    <col min="9219" max="9219" width="5.140625" style="25" customWidth="1"/>
    <col min="9220" max="9220" width="8" style="25" customWidth="1"/>
    <col min="9221" max="9221" width="7.140625" style="25" customWidth="1"/>
    <col min="9222" max="9222" width="8.7109375" style="25" customWidth="1"/>
    <col min="9223" max="9223" width="11.140625" style="25" customWidth="1"/>
    <col min="9224" max="9224" width="9.5703125" style="25" customWidth="1"/>
    <col min="9225" max="9225" width="8.140625" style="25" customWidth="1"/>
    <col min="9226" max="9226" width="7.28515625" style="25" customWidth="1"/>
    <col min="9227" max="9227" width="5.85546875" style="25" customWidth="1"/>
    <col min="9228" max="9228" width="9.140625" style="25" customWidth="1"/>
    <col min="9229" max="9229" width="3.140625" style="25" customWidth="1"/>
    <col min="9230" max="9230" width="7.7109375" style="25" customWidth="1"/>
    <col min="9231" max="9231" width="7.28515625" style="25" customWidth="1"/>
    <col min="9232" max="9232" width="3.85546875" style="25" customWidth="1"/>
    <col min="9233" max="9233" width="5.85546875" style="25" customWidth="1"/>
    <col min="9234" max="9472" width="11.42578125" style="25"/>
    <col min="9473" max="9473" width="10.42578125" style="25" customWidth="1"/>
    <col min="9474" max="9474" width="5" style="25" customWidth="1"/>
    <col min="9475" max="9475" width="5.140625" style="25" customWidth="1"/>
    <col min="9476" max="9476" width="8" style="25" customWidth="1"/>
    <col min="9477" max="9477" width="7.140625" style="25" customWidth="1"/>
    <col min="9478" max="9478" width="8.7109375" style="25" customWidth="1"/>
    <col min="9479" max="9479" width="11.140625" style="25" customWidth="1"/>
    <col min="9480" max="9480" width="9.5703125" style="25" customWidth="1"/>
    <col min="9481" max="9481" width="8.140625" style="25" customWidth="1"/>
    <col min="9482" max="9482" width="7.28515625" style="25" customWidth="1"/>
    <col min="9483" max="9483" width="5.85546875" style="25" customWidth="1"/>
    <col min="9484" max="9484" width="9.140625" style="25" customWidth="1"/>
    <col min="9485" max="9485" width="3.140625" style="25" customWidth="1"/>
    <col min="9486" max="9486" width="7.7109375" style="25" customWidth="1"/>
    <col min="9487" max="9487" width="7.28515625" style="25" customWidth="1"/>
    <col min="9488" max="9488" width="3.85546875" style="25" customWidth="1"/>
    <col min="9489" max="9489" width="5.85546875" style="25" customWidth="1"/>
    <col min="9490" max="9728" width="11.42578125" style="25"/>
    <col min="9729" max="9729" width="10.42578125" style="25" customWidth="1"/>
    <col min="9730" max="9730" width="5" style="25" customWidth="1"/>
    <col min="9731" max="9731" width="5.140625" style="25" customWidth="1"/>
    <col min="9732" max="9732" width="8" style="25" customWidth="1"/>
    <col min="9733" max="9733" width="7.140625" style="25" customWidth="1"/>
    <col min="9734" max="9734" width="8.7109375" style="25" customWidth="1"/>
    <col min="9735" max="9735" width="11.140625" style="25" customWidth="1"/>
    <col min="9736" max="9736" width="9.5703125" style="25" customWidth="1"/>
    <col min="9737" max="9737" width="8.140625" style="25" customWidth="1"/>
    <col min="9738" max="9738" width="7.28515625" style="25" customWidth="1"/>
    <col min="9739" max="9739" width="5.85546875" style="25" customWidth="1"/>
    <col min="9740" max="9740" width="9.140625" style="25" customWidth="1"/>
    <col min="9741" max="9741" width="3.140625" style="25" customWidth="1"/>
    <col min="9742" max="9742" width="7.7109375" style="25" customWidth="1"/>
    <col min="9743" max="9743" width="7.28515625" style="25" customWidth="1"/>
    <col min="9744" max="9744" width="3.85546875" style="25" customWidth="1"/>
    <col min="9745" max="9745" width="5.85546875" style="25" customWidth="1"/>
    <col min="9746" max="9984" width="11.42578125" style="25"/>
    <col min="9985" max="9985" width="10.42578125" style="25" customWidth="1"/>
    <col min="9986" max="9986" width="5" style="25" customWidth="1"/>
    <col min="9987" max="9987" width="5.140625" style="25" customWidth="1"/>
    <col min="9988" max="9988" width="8" style="25" customWidth="1"/>
    <col min="9989" max="9989" width="7.140625" style="25" customWidth="1"/>
    <col min="9990" max="9990" width="8.7109375" style="25" customWidth="1"/>
    <col min="9991" max="9991" width="11.140625" style="25" customWidth="1"/>
    <col min="9992" max="9992" width="9.5703125" style="25" customWidth="1"/>
    <col min="9993" max="9993" width="8.140625" style="25" customWidth="1"/>
    <col min="9994" max="9994" width="7.28515625" style="25" customWidth="1"/>
    <col min="9995" max="9995" width="5.85546875" style="25" customWidth="1"/>
    <col min="9996" max="9996" width="9.140625" style="25" customWidth="1"/>
    <col min="9997" max="9997" width="3.140625" style="25" customWidth="1"/>
    <col min="9998" max="9998" width="7.7109375" style="25" customWidth="1"/>
    <col min="9999" max="9999" width="7.28515625" style="25" customWidth="1"/>
    <col min="10000" max="10000" width="3.85546875" style="25" customWidth="1"/>
    <col min="10001" max="10001" width="5.85546875" style="25" customWidth="1"/>
    <col min="10002" max="10240" width="11.42578125" style="25"/>
    <col min="10241" max="10241" width="10.42578125" style="25" customWidth="1"/>
    <col min="10242" max="10242" width="5" style="25" customWidth="1"/>
    <col min="10243" max="10243" width="5.140625" style="25" customWidth="1"/>
    <col min="10244" max="10244" width="8" style="25" customWidth="1"/>
    <col min="10245" max="10245" width="7.140625" style="25" customWidth="1"/>
    <col min="10246" max="10246" width="8.7109375" style="25" customWidth="1"/>
    <col min="10247" max="10247" width="11.140625" style="25" customWidth="1"/>
    <col min="10248" max="10248" width="9.5703125" style="25" customWidth="1"/>
    <col min="10249" max="10249" width="8.140625" style="25" customWidth="1"/>
    <col min="10250" max="10250" width="7.28515625" style="25" customWidth="1"/>
    <col min="10251" max="10251" width="5.85546875" style="25" customWidth="1"/>
    <col min="10252" max="10252" width="9.140625" style="25" customWidth="1"/>
    <col min="10253" max="10253" width="3.140625" style="25" customWidth="1"/>
    <col min="10254" max="10254" width="7.7109375" style="25" customWidth="1"/>
    <col min="10255" max="10255" width="7.28515625" style="25" customWidth="1"/>
    <col min="10256" max="10256" width="3.85546875" style="25" customWidth="1"/>
    <col min="10257" max="10257" width="5.85546875" style="25" customWidth="1"/>
    <col min="10258" max="10496" width="11.42578125" style="25"/>
    <col min="10497" max="10497" width="10.42578125" style="25" customWidth="1"/>
    <col min="10498" max="10498" width="5" style="25" customWidth="1"/>
    <col min="10499" max="10499" width="5.140625" style="25" customWidth="1"/>
    <col min="10500" max="10500" width="8" style="25" customWidth="1"/>
    <col min="10501" max="10501" width="7.140625" style="25" customWidth="1"/>
    <col min="10502" max="10502" width="8.7109375" style="25" customWidth="1"/>
    <col min="10503" max="10503" width="11.140625" style="25" customWidth="1"/>
    <col min="10504" max="10504" width="9.5703125" style="25" customWidth="1"/>
    <col min="10505" max="10505" width="8.140625" style="25" customWidth="1"/>
    <col min="10506" max="10506" width="7.28515625" style="25" customWidth="1"/>
    <col min="10507" max="10507" width="5.85546875" style="25" customWidth="1"/>
    <col min="10508" max="10508" width="9.140625" style="25" customWidth="1"/>
    <col min="10509" max="10509" width="3.140625" style="25" customWidth="1"/>
    <col min="10510" max="10510" width="7.7109375" style="25" customWidth="1"/>
    <col min="10511" max="10511" width="7.28515625" style="25" customWidth="1"/>
    <col min="10512" max="10512" width="3.85546875" style="25" customWidth="1"/>
    <col min="10513" max="10513" width="5.85546875" style="25" customWidth="1"/>
    <col min="10514" max="10752" width="11.42578125" style="25"/>
    <col min="10753" max="10753" width="10.42578125" style="25" customWidth="1"/>
    <col min="10754" max="10754" width="5" style="25" customWidth="1"/>
    <col min="10755" max="10755" width="5.140625" style="25" customWidth="1"/>
    <col min="10756" max="10756" width="8" style="25" customWidth="1"/>
    <col min="10757" max="10757" width="7.140625" style="25" customWidth="1"/>
    <col min="10758" max="10758" width="8.7109375" style="25" customWidth="1"/>
    <col min="10759" max="10759" width="11.140625" style="25" customWidth="1"/>
    <col min="10760" max="10760" width="9.5703125" style="25" customWidth="1"/>
    <col min="10761" max="10761" width="8.140625" style="25" customWidth="1"/>
    <col min="10762" max="10762" width="7.28515625" style="25" customWidth="1"/>
    <col min="10763" max="10763" width="5.85546875" style="25" customWidth="1"/>
    <col min="10764" max="10764" width="9.140625" style="25" customWidth="1"/>
    <col min="10765" max="10765" width="3.140625" style="25" customWidth="1"/>
    <col min="10766" max="10766" width="7.7109375" style="25" customWidth="1"/>
    <col min="10767" max="10767" width="7.28515625" style="25" customWidth="1"/>
    <col min="10768" max="10768" width="3.85546875" style="25" customWidth="1"/>
    <col min="10769" max="10769" width="5.85546875" style="25" customWidth="1"/>
    <col min="10770" max="11008" width="11.42578125" style="25"/>
    <col min="11009" max="11009" width="10.42578125" style="25" customWidth="1"/>
    <col min="11010" max="11010" width="5" style="25" customWidth="1"/>
    <col min="11011" max="11011" width="5.140625" style="25" customWidth="1"/>
    <col min="11012" max="11012" width="8" style="25" customWidth="1"/>
    <col min="11013" max="11013" width="7.140625" style="25" customWidth="1"/>
    <col min="11014" max="11014" width="8.7109375" style="25" customWidth="1"/>
    <col min="11015" max="11015" width="11.140625" style="25" customWidth="1"/>
    <col min="11016" max="11016" width="9.5703125" style="25" customWidth="1"/>
    <col min="11017" max="11017" width="8.140625" style="25" customWidth="1"/>
    <col min="11018" max="11018" width="7.28515625" style="25" customWidth="1"/>
    <col min="11019" max="11019" width="5.85546875" style="25" customWidth="1"/>
    <col min="11020" max="11020" width="9.140625" style="25" customWidth="1"/>
    <col min="11021" max="11021" width="3.140625" style="25" customWidth="1"/>
    <col min="11022" max="11022" width="7.7109375" style="25" customWidth="1"/>
    <col min="11023" max="11023" width="7.28515625" style="25" customWidth="1"/>
    <col min="11024" max="11024" width="3.85546875" style="25" customWidth="1"/>
    <col min="11025" max="11025" width="5.85546875" style="25" customWidth="1"/>
    <col min="11026" max="11264" width="11.42578125" style="25"/>
    <col min="11265" max="11265" width="10.42578125" style="25" customWidth="1"/>
    <col min="11266" max="11266" width="5" style="25" customWidth="1"/>
    <col min="11267" max="11267" width="5.140625" style="25" customWidth="1"/>
    <col min="11268" max="11268" width="8" style="25" customWidth="1"/>
    <col min="11269" max="11269" width="7.140625" style="25" customWidth="1"/>
    <col min="11270" max="11270" width="8.7109375" style="25" customWidth="1"/>
    <col min="11271" max="11271" width="11.140625" style="25" customWidth="1"/>
    <col min="11272" max="11272" width="9.5703125" style="25" customWidth="1"/>
    <col min="11273" max="11273" width="8.140625" style="25" customWidth="1"/>
    <col min="11274" max="11274" width="7.28515625" style="25" customWidth="1"/>
    <col min="11275" max="11275" width="5.85546875" style="25" customWidth="1"/>
    <col min="11276" max="11276" width="9.140625" style="25" customWidth="1"/>
    <col min="11277" max="11277" width="3.140625" style="25" customWidth="1"/>
    <col min="11278" max="11278" width="7.7109375" style="25" customWidth="1"/>
    <col min="11279" max="11279" width="7.28515625" style="25" customWidth="1"/>
    <col min="11280" max="11280" width="3.85546875" style="25" customWidth="1"/>
    <col min="11281" max="11281" width="5.85546875" style="25" customWidth="1"/>
    <col min="11282" max="11520" width="11.42578125" style="25"/>
    <col min="11521" max="11521" width="10.42578125" style="25" customWidth="1"/>
    <col min="11522" max="11522" width="5" style="25" customWidth="1"/>
    <col min="11523" max="11523" width="5.140625" style="25" customWidth="1"/>
    <col min="11524" max="11524" width="8" style="25" customWidth="1"/>
    <col min="11525" max="11525" width="7.140625" style="25" customWidth="1"/>
    <col min="11526" max="11526" width="8.7109375" style="25" customWidth="1"/>
    <col min="11527" max="11527" width="11.140625" style="25" customWidth="1"/>
    <col min="11528" max="11528" width="9.5703125" style="25" customWidth="1"/>
    <col min="11529" max="11529" width="8.140625" style="25" customWidth="1"/>
    <col min="11530" max="11530" width="7.28515625" style="25" customWidth="1"/>
    <col min="11531" max="11531" width="5.85546875" style="25" customWidth="1"/>
    <col min="11532" max="11532" width="9.140625" style="25" customWidth="1"/>
    <col min="11533" max="11533" width="3.140625" style="25" customWidth="1"/>
    <col min="11534" max="11534" width="7.7109375" style="25" customWidth="1"/>
    <col min="11535" max="11535" width="7.28515625" style="25" customWidth="1"/>
    <col min="11536" max="11536" width="3.85546875" style="25" customWidth="1"/>
    <col min="11537" max="11537" width="5.85546875" style="25" customWidth="1"/>
    <col min="11538" max="11776" width="11.42578125" style="25"/>
    <col min="11777" max="11777" width="10.42578125" style="25" customWidth="1"/>
    <col min="11778" max="11778" width="5" style="25" customWidth="1"/>
    <col min="11779" max="11779" width="5.140625" style="25" customWidth="1"/>
    <col min="11780" max="11780" width="8" style="25" customWidth="1"/>
    <col min="11781" max="11781" width="7.140625" style="25" customWidth="1"/>
    <col min="11782" max="11782" width="8.7109375" style="25" customWidth="1"/>
    <col min="11783" max="11783" width="11.140625" style="25" customWidth="1"/>
    <col min="11784" max="11784" width="9.5703125" style="25" customWidth="1"/>
    <col min="11785" max="11785" width="8.140625" style="25" customWidth="1"/>
    <col min="11786" max="11786" width="7.28515625" style="25" customWidth="1"/>
    <col min="11787" max="11787" width="5.85546875" style="25" customWidth="1"/>
    <col min="11788" max="11788" width="9.140625" style="25" customWidth="1"/>
    <col min="11789" max="11789" width="3.140625" style="25" customWidth="1"/>
    <col min="11790" max="11790" width="7.7109375" style="25" customWidth="1"/>
    <col min="11791" max="11791" width="7.28515625" style="25" customWidth="1"/>
    <col min="11792" max="11792" width="3.85546875" style="25" customWidth="1"/>
    <col min="11793" max="11793" width="5.85546875" style="25" customWidth="1"/>
    <col min="11794" max="12032" width="11.42578125" style="25"/>
    <col min="12033" max="12033" width="10.42578125" style="25" customWidth="1"/>
    <col min="12034" max="12034" width="5" style="25" customWidth="1"/>
    <col min="12035" max="12035" width="5.140625" style="25" customWidth="1"/>
    <col min="12036" max="12036" width="8" style="25" customWidth="1"/>
    <col min="12037" max="12037" width="7.140625" style="25" customWidth="1"/>
    <col min="12038" max="12038" width="8.7109375" style="25" customWidth="1"/>
    <col min="12039" max="12039" width="11.140625" style="25" customWidth="1"/>
    <col min="12040" max="12040" width="9.5703125" style="25" customWidth="1"/>
    <col min="12041" max="12041" width="8.140625" style="25" customWidth="1"/>
    <col min="12042" max="12042" width="7.28515625" style="25" customWidth="1"/>
    <col min="12043" max="12043" width="5.85546875" style="25" customWidth="1"/>
    <col min="12044" max="12044" width="9.140625" style="25" customWidth="1"/>
    <col min="12045" max="12045" width="3.140625" style="25" customWidth="1"/>
    <col min="12046" max="12046" width="7.7109375" style="25" customWidth="1"/>
    <col min="12047" max="12047" width="7.28515625" style="25" customWidth="1"/>
    <col min="12048" max="12048" width="3.85546875" style="25" customWidth="1"/>
    <col min="12049" max="12049" width="5.85546875" style="25" customWidth="1"/>
    <col min="12050" max="12288" width="11.42578125" style="25"/>
    <col min="12289" max="12289" width="10.42578125" style="25" customWidth="1"/>
    <col min="12290" max="12290" width="5" style="25" customWidth="1"/>
    <col min="12291" max="12291" width="5.140625" style="25" customWidth="1"/>
    <col min="12292" max="12292" width="8" style="25" customWidth="1"/>
    <col min="12293" max="12293" width="7.140625" style="25" customWidth="1"/>
    <col min="12294" max="12294" width="8.7109375" style="25" customWidth="1"/>
    <col min="12295" max="12295" width="11.140625" style="25" customWidth="1"/>
    <col min="12296" max="12296" width="9.5703125" style="25" customWidth="1"/>
    <col min="12297" max="12297" width="8.140625" style="25" customWidth="1"/>
    <col min="12298" max="12298" width="7.28515625" style="25" customWidth="1"/>
    <col min="12299" max="12299" width="5.85546875" style="25" customWidth="1"/>
    <col min="12300" max="12300" width="9.140625" style="25" customWidth="1"/>
    <col min="12301" max="12301" width="3.140625" style="25" customWidth="1"/>
    <col min="12302" max="12302" width="7.7109375" style="25" customWidth="1"/>
    <col min="12303" max="12303" width="7.28515625" style="25" customWidth="1"/>
    <col min="12304" max="12304" width="3.85546875" style="25" customWidth="1"/>
    <col min="12305" max="12305" width="5.85546875" style="25" customWidth="1"/>
    <col min="12306" max="12544" width="11.42578125" style="25"/>
    <col min="12545" max="12545" width="10.42578125" style="25" customWidth="1"/>
    <col min="12546" max="12546" width="5" style="25" customWidth="1"/>
    <col min="12547" max="12547" width="5.140625" style="25" customWidth="1"/>
    <col min="12548" max="12548" width="8" style="25" customWidth="1"/>
    <col min="12549" max="12549" width="7.140625" style="25" customWidth="1"/>
    <col min="12550" max="12550" width="8.7109375" style="25" customWidth="1"/>
    <col min="12551" max="12551" width="11.140625" style="25" customWidth="1"/>
    <col min="12552" max="12552" width="9.5703125" style="25" customWidth="1"/>
    <col min="12553" max="12553" width="8.140625" style="25" customWidth="1"/>
    <col min="12554" max="12554" width="7.28515625" style="25" customWidth="1"/>
    <col min="12555" max="12555" width="5.85546875" style="25" customWidth="1"/>
    <col min="12556" max="12556" width="9.140625" style="25" customWidth="1"/>
    <col min="12557" max="12557" width="3.140625" style="25" customWidth="1"/>
    <col min="12558" max="12558" width="7.7109375" style="25" customWidth="1"/>
    <col min="12559" max="12559" width="7.28515625" style="25" customWidth="1"/>
    <col min="12560" max="12560" width="3.85546875" style="25" customWidth="1"/>
    <col min="12561" max="12561" width="5.85546875" style="25" customWidth="1"/>
    <col min="12562" max="12800" width="11.42578125" style="25"/>
    <col min="12801" max="12801" width="10.42578125" style="25" customWidth="1"/>
    <col min="12802" max="12802" width="5" style="25" customWidth="1"/>
    <col min="12803" max="12803" width="5.140625" style="25" customWidth="1"/>
    <col min="12804" max="12804" width="8" style="25" customWidth="1"/>
    <col min="12805" max="12805" width="7.140625" style="25" customWidth="1"/>
    <col min="12806" max="12806" width="8.7109375" style="25" customWidth="1"/>
    <col min="12807" max="12807" width="11.140625" style="25" customWidth="1"/>
    <col min="12808" max="12808" width="9.5703125" style="25" customWidth="1"/>
    <col min="12809" max="12809" width="8.140625" style="25" customWidth="1"/>
    <col min="12810" max="12810" width="7.28515625" style="25" customWidth="1"/>
    <col min="12811" max="12811" width="5.85546875" style="25" customWidth="1"/>
    <col min="12812" max="12812" width="9.140625" style="25" customWidth="1"/>
    <col min="12813" max="12813" width="3.140625" style="25" customWidth="1"/>
    <col min="12814" max="12814" width="7.7109375" style="25" customWidth="1"/>
    <col min="12815" max="12815" width="7.28515625" style="25" customWidth="1"/>
    <col min="12816" max="12816" width="3.85546875" style="25" customWidth="1"/>
    <col min="12817" max="12817" width="5.85546875" style="25" customWidth="1"/>
    <col min="12818" max="13056" width="11.42578125" style="25"/>
    <col min="13057" max="13057" width="10.42578125" style="25" customWidth="1"/>
    <col min="13058" max="13058" width="5" style="25" customWidth="1"/>
    <col min="13059" max="13059" width="5.140625" style="25" customWidth="1"/>
    <col min="13060" max="13060" width="8" style="25" customWidth="1"/>
    <col min="13061" max="13061" width="7.140625" style="25" customWidth="1"/>
    <col min="13062" max="13062" width="8.7109375" style="25" customWidth="1"/>
    <col min="13063" max="13063" width="11.140625" style="25" customWidth="1"/>
    <col min="13064" max="13064" width="9.5703125" style="25" customWidth="1"/>
    <col min="13065" max="13065" width="8.140625" style="25" customWidth="1"/>
    <col min="13066" max="13066" width="7.28515625" style="25" customWidth="1"/>
    <col min="13067" max="13067" width="5.85546875" style="25" customWidth="1"/>
    <col min="13068" max="13068" width="9.140625" style="25" customWidth="1"/>
    <col min="13069" max="13069" width="3.140625" style="25" customWidth="1"/>
    <col min="13070" max="13070" width="7.7109375" style="25" customWidth="1"/>
    <col min="13071" max="13071" width="7.28515625" style="25" customWidth="1"/>
    <col min="13072" max="13072" width="3.85546875" style="25" customWidth="1"/>
    <col min="13073" max="13073" width="5.85546875" style="25" customWidth="1"/>
    <col min="13074" max="13312" width="11.42578125" style="25"/>
    <col min="13313" max="13313" width="10.42578125" style="25" customWidth="1"/>
    <col min="13314" max="13314" width="5" style="25" customWidth="1"/>
    <col min="13315" max="13315" width="5.140625" style="25" customWidth="1"/>
    <col min="13316" max="13316" width="8" style="25" customWidth="1"/>
    <col min="13317" max="13317" width="7.140625" style="25" customWidth="1"/>
    <col min="13318" max="13318" width="8.7109375" style="25" customWidth="1"/>
    <col min="13319" max="13319" width="11.140625" style="25" customWidth="1"/>
    <col min="13320" max="13320" width="9.5703125" style="25" customWidth="1"/>
    <col min="13321" max="13321" width="8.140625" style="25" customWidth="1"/>
    <col min="13322" max="13322" width="7.28515625" style="25" customWidth="1"/>
    <col min="13323" max="13323" width="5.85546875" style="25" customWidth="1"/>
    <col min="13324" max="13324" width="9.140625" style="25" customWidth="1"/>
    <col min="13325" max="13325" width="3.140625" style="25" customWidth="1"/>
    <col min="13326" max="13326" width="7.7109375" style="25" customWidth="1"/>
    <col min="13327" max="13327" width="7.28515625" style="25" customWidth="1"/>
    <col min="13328" max="13328" width="3.85546875" style="25" customWidth="1"/>
    <col min="13329" max="13329" width="5.85546875" style="25" customWidth="1"/>
    <col min="13330" max="13568" width="11.42578125" style="25"/>
    <col min="13569" max="13569" width="10.42578125" style="25" customWidth="1"/>
    <col min="13570" max="13570" width="5" style="25" customWidth="1"/>
    <col min="13571" max="13571" width="5.140625" style="25" customWidth="1"/>
    <col min="13572" max="13572" width="8" style="25" customWidth="1"/>
    <col min="13573" max="13573" width="7.140625" style="25" customWidth="1"/>
    <col min="13574" max="13574" width="8.7109375" style="25" customWidth="1"/>
    <col min="13575" max="13575" width="11.140625" style="25" customWidth="1"/>
    <col min="13576" max="13576" width="9.5703125" style="25" customWidth="1"/>
    <col min="13577" max="13577" width="8.140625" style="25" customWidth="1"/>
    <col min="13578" max="13578" width="7.28515625" style="25" customWidth="1"/>
    <col min="13579" max="13579" width="5.85546875" style="25" customWidth="1"/>
    <col min="13580" max="13580" width="9.140625" style="25" customWidth="1"/>
    <col min="13581" max="13581" width="3.140625" style="25" customWidth="1"/>
    <col min="13582" max="13582" width="7.7109375" style="25" customWidth="1"/>
    <col min="13583" max="13583" width="7.28515625" style="25" customWidth="1"/>
    <col min="13584" max="13584" width="3.85546875" style="25" customWidth="1"/>
    <col min="13585" max="13585" width="5.85546875" style="25" customWidth="1"/>
    <col min="13586" max="13824" width="11.42578125" style="25"/>
    <col min="13825" max="13825" width="10.42578125" style="25" customWidth="1"/>
    <col min="13826" max="13826" width="5" style="25" customWidth="1"/>
    <col min="13827" max="13827" width="5.140625" style="25" customWidth="1"/>
    <col min="13828" max="13828" width="8" style="25" customWidth="1"/>
    <col min="13829" max="13829" width="7.140625" style="25" customWidth="1"/>
    <col min="13830" max="13830" width="8.7109375" style="25" customWidth="1"/>
    <col min="13831" max="13831" width="11.140625" style="25" customWidth="1"/>
    <col min="13832" max="13832" width="9.5703125" style="25" customWidth="1"/>
    <col min="13833" max="13833" width="8.140625" style="25" customWidth="1"/>
    <col min="13834" max="13834" width="7.28515625" style="25" customWidth="1"/>
    <col min="13835" max="13835" width="5.85546875" style="25" customWidth="1"/>
    <col min="13836" max="13836" width="9.140625" style="25" customWidth="1"/>
    <col min="13837" max="13837" width="3.140625" style="25" customWidth="1"/>
    <col min="13838" max="13838" width="7.7109375" style="25" customWidth="1"/>
    <col min="13839" max="13839" width="7.28515625" style="25" customWidth="1"/>
    <col min="13840" max="13840" width="3.85546875" style="25" customWidth="1"/>
    <col min="13841" max="13841" width="5.85546875" style="25" customWidth="1"/>
    <col min="13842" max="14080" width="11.42578125" style="25"/>
    <col min="14081" max="14081" width="10.42578125" style="25" customWidth="1"/>
    <col min="14082" max="14082" width="5" style="25" customWidth="1"/>
    <col min="14083" max="14083" width="5.140625" style="25" customWidth="1"/>
    <col min="14084" max="14084" width="8" style="25" customWidth="1"/>
    <col min="14085" max="14085" width="7.140625" style="25" customWidth="1"/>
    <col min="14086" max="14086" width="8.7109375" style="25" customWidth="1"/>
    <col min="14087" max="14087" width="11.140625" style="25" customWidth="1"/>
    <col min="14088" max="14088" width="9.5703125" style="25" customWidth="1"/>
    <col min="14089" max="14089" width="8.140625" style="25" customWidth="1"/>
    <col min="14090" max="14090" width="7.28515625" style="25" customWidth="1"/>
    <col min="14091" max="14091" width="5.85546875" style="25" customWidth="1"/>
    <col min="14092" max="14092" width="9.140625" style="25" customWidth="1"/>
    <col min="14093" max="14093" width="3.140625" style="25" customWidth="1"/>
    <col min="14094" max="14094" width="7.7109375" style="25" customWidth="1"/>
    <col min="14095" max="14095" width="7.28515625" style="25" customWidth="1"/>
    <col min="14096" max="14096" width="3.85546875" style="25" customWidth="1"/>
    <col min="14097" max="14097" width="5.85546875" style="25" customWidth="1"/>
    <col min="14098" max="14336" width="11.42578125" style="25"/>
    <col min="14337" max="14337" width="10.42578125" style="25" customWidth="1"/>
    <col min="14338" max="14338" width="5" style="25" customWidth="1"/>
    <col min="14339" max="14339" width="5.140625" style="25" customWidth="1"/>
    <col min="14340" max="14340" width="8" style="25" customWidth="1"/>
    <col min="14341" max="14341" width="7.140625" style="25" customWidth="1"/>
    <col min="14342" max="14342" width="8.7109375" style="25" customWidth="1"/>
    <col min="14343" max="14343" width="11.140625" style="25" customWidth="1"/>
    <col min="14344" max="14344" width="9.5703125" style="25" customWidth="1"/>
    <col min="14345" max="14345" width="8.140625" style="25" customWidth="1"/>
    <col min="14346" max="14346" width="7.28515625" style="25" customWidth="1"/>
    <col min="14347" max="14347" width="5.85546875" style="25" customWidth="1"/>
    <col min="14348" max="14348" width="9.140625" style="25" customWidth="1"/>
    <col min="14349" max="14349" width="3.140625" style="25" customWidth="1"/>
    <col min="14350" max="14350" width="7.7109375" style="25" customWidth="1"/>
    <col min="14351" max="14351" width="7.28515625" style="25" customWidth="1"/>
    <col min="14352" max="14352" width="3.85546875" style="25" customWidth="1"/>
    <col min="14353" max="14353" width="5.85546875" style="25" customWidth="1"/>
    <col min="14354" max="14592" width="11.42578125" style="25"/>
    <col min="14593" max="14593" width="10.42578125" style="25" customWidth="1"/>
    <col min="14594" max="14594" width="5" style="25" customWidth="1"/>
    <col min="14595" max="14595" width="5.140625" style="25" customWidth="1"/>
    <col min="14596" max="14596" width="8" style="25" customWidth="1"/>
    <col min="14597" max="14597" width="7.140625" style="25" customWidth="1"/>
    <col min="14598" max="14598" width="8.7109375" style="25" customWidth="1"/>
    <col min="14599" max="14599" width="11.140625" style="25" customWidth="1"/>
    <col min="14600" max="14600" width="9.5703125" style="25" customWidth="1"/>
    <col min="14601" max="14601" width="8.140625" style="25" customWidth="1"/>
    <col min="14602" max="14602" width="7.28515625" style="25" customWidth="1"/>
    <col min="14603" max="14603" width="5.85546875" style="25" customWidth="1"/>
    <col min="14604" max="14604" width="9.140625" style="25" customWidth="1"/>
    <col min="14605" max="14605" width="3.140625" style="25" customWidth="1"/>
    <col min="14606" max="14606" width="7.7109375" style="25" customWidth="1"/>
    <col min="14607" max="14607" width="7.28515625" style="25" customWidth="1"/>
    <col min="14608" max="14608" width="3.85546875" style="25" customWidth="1"/>
    <col min="14609" max="14609" width="5.85546875" style="25" customWidth="1"/>
    <col min="14610" max="14848" width="11.42578125" style="25"/>
    <col min="14849" max="14849" width="10.42578125" style="25" customWidth="1"/>
    <col min="14850" max="14850" width="5" style="25" customWidth="1"/>
    <col min="14851" max="14851" width="5.140625" style="25" customWidth="1"/>
    <col min="14852" max="14852" width="8" style="25" customWidth="1"/>
    <col min="14853" max="14853" width="7.140625" style="25" customWidth="1"/>
    <col min="14854" max="14854" width="8.7109375" style="25" customWidth="1"/>
    <col min="14855" max="14855" width="11.140625" style="25" customWidth="1"/>
    <col min="14856" max="14856" width="9.5703125" style="25" customWidth="1"/>
    <col min="14857" max="14857" width="8.140625" style="25" customWidth="1"/>
    <col min="14858" max="14858" width="7.28515625" style="25" customWidth="1"/>
    <col min="14859" max="14859" width="5.85546875" style="25" customWidth="1"/>
    <col min="14860" max="14860" width="9.140625" style="25" customWidth="1"/>
    <col min="14861" max="14861" width="3.140625" style="25" customWidth="1"/>
    <col min="14862" max="14862" width="7.7109375" style="25" customWidth="1"/>
    <col min="14863" max="14863" width="7.28515625" style="25" customWidth="1"/>
    <col min="14864" max="14864" width="3.85546875" style="25" customWidth="1"/>
    <col min="14865" max="14865" width="5.85546875" style="25" customWidth="1"/>
    <col min="14866" max="15104" width="11.42578125" style="25"/>
    <col min="15105" max="15105" width="10.42578125" style="25" customWidth="1"/>
    <col min="15106" max="15106" width="5" style="25" customWidth="1"/>
    <col min="15107" max="15107" width="5.140625" style="25" customWidth="1"/>
    <col min="15108" max="15108" width="8" style="25" customWidth="1"/>
    <col min="15109" max="15109" width="7.140625" style="25" customWidth="1"/>
    <col min="15110" max="15110" width="8.7109375" style="25" customWidth="1"/>
    <col min="15111" max="15111" width="11.140625" style="25" customWidth="1"/>
    <col min="15112" max="15112" width="9.5703125" style="25" customWidth="1"/>
    <col min="15113" max="15113" width="8.140625" style="25" customWidth="1"/>
    <col min="15114" max="15114" width="7.28515625" style="25" customWidth="1"/>
    <col min="15115" max="15115" width="5.85546875" style="25" customWidth="1"/>
    <col min="15116" max="15116" width="9.140625" style="25" customWidth="1"/>
    <col min="15117" max="15117" width="3.140625" style="25" customWidth="1"/>
    <col min="15118" max="15118" width="7.7109375" style="25" customWidth="1"/>
    <col min="15119" max="15119" width="7.28515625" style="25" customWidth="1"/>
    <col min="15120" max="15120" width="3.85546875" style="25" customWidth="1"/>
    <col min="15121" max="15121" width="5.85546875" style="25" customWidth="1"/>
    <col min="15122" max="15360" width="11.42578125" style="25"/>
    <col min="15361" max="15361" width="10.42578125" style="25" customWidth="1"/>
    <col min="15362" max="15362" width="5" style="25" customWidth="1"/>
    <col min="15363" max="15363" width="5.140625" style="25" customWidth="1"/>
    <col min="15364" max="15364" width="8" style="25" customWidth="1"/>
    <col min="15365" max="15365" width="7.140625" style="25" customWidth="1"/>
    <col min="15366" max="15366" width="8.7109375" style="25" customWidth="1"/>
    <col min="15367" max="15367" width="11.140625" style="25" customWidth="1"/>
    <col min="15368" max="15368" width="9.5703125" style="25" customWidth="1"/>
    <col min="15369" max="15369" width="8.140625" style="25" customWidth="1"/>
    <col min="15370" max="15370" width="7.28515625" style="25" customWidth="1"/>
    <col min="15371" max="15371" width="5.85546875" style="25" customWidth="1"/>
    <col min="15372" max="15372" width="9.140625" style="25" customWidth="1"/>
    <col min="15373" max="15373" width="3.140625" style="25" customWidth="1"/>
    <col min="15374" max="15374" width="7.7109375" style="25" customWidth="1"/>
    <col min="15375" max="15375" width="7.28515625" style="25" customWidth="1"/>
    <col min="15376" max="15376" width="3.85546875" style="25" customWidth="1"/>
    <col min="15377" max="15377" width="5.85546875" style="25" customWidth="1"/>
    <col min="15378" max="15616" width="11.42578125" style="25"/>
    <col min="15617" max="15617" width="10.42578125" style="25" customWidth="1"/>
    <col min="15618" max="15618" width="5" style="25" customWidth="1"/>
    <col min="15619" max="15619" width="5.140625" style="25" customWidth="1"/>
    <col min="15620" max="15620" width="8" style="25" customWidth="1"/>
    <col min="15621" max="15621" width="7.140625" style="25" customWidth="1"/>
    <col min="15622" max="15622" width="8.7109375" style="25" customWidth="1"/>
    <col min="15623" max="15623" width="11.140625" style="25" customWidth="1"/>
    <col min="15624" max="15624" width="9.5703125" style="25" customWidth="1"/>
    <col min="15625" max="15625" width="8.140625" style="25" customWidth="1"/>
    <col min="15626" max="15626" width="7.28515625" style="25" customWidth="1"/>
    <col min="15627" max="15627" width="5.85546875" style="25" customWidth="1"/>
    <col min="15628" max="15628" width="9.140625" style="25" customWidth="1"/>
    <col min="15629" max="15629" width="3.140625" style="25" customWidth="1"/>
    <col min="15630" max="15630" width="7.7109375" style="25" customWidth="1"/>
    <col min="15631" max="15631" width="7.28515625" style="25" customWidth="1"/>
    <col min="15632" max="15632" width="3.85546875" style="25" customWidth="1"/>
    <col min="15633" max="15633" width="5.85546875" style="25" customWidth="1"/>
    <col min="15634" max="15872" width="11.42578125" style="25"/>
    <col min="15873" max="15873" width="10.42578125" style="25" customWidth="1"/>
    <col min="15874" max="15874" width="5" style="25" customWidth="1"/>
    <col min="15875" max="15875" width="5.140625" style="25" customWidth="1"/>
    <col min="15876" max="15876" width="8" style="25" customWidth="1"/>
    <col min="15877" max="15877" width="7.140625" style="25" customWidth="1"/>
    <col min="15878" max="15878" width="8.7109375" style="25" customWidth="1"/>
    <col min="15879" max="15879" width="11.140625" style="25" customWidth="1"/>
    <col min="15880" max="15880" width="9.5703125" style="25" customWidth="1"/>
    <col min="15881" max="15881" width="8.140625" style="25" customWidth="1"/>
    <col min="15882" max="15882" width="7.28515625" style="25" customWidth="1"/>
    <col min="15883" max="15883" width="5.85546875" style="25" customWidth="1"/>
    <col min="15884" max="15884" width="9.140625" style="25" customWidth="1"/>
    <col min="15885" max="15885" width="3.140625" style="25" customWidth="1"/>
    <col min="15886" max="15886" width="7.7109375" style="25" customWidth="1"/>
    <col min="15887" max="15887" width="7.28515625" style="25" customWidth="1"/>
    <col min="15888" max="15888" width="3.85546875" style="25" customWidth="1"/>
    <col min="15889" max="15889" width="5.85546875" style="25" customWidth="1"/>
    <col min="15890" max="16128" width="11.42578125" style="25"/>
    <col min="16129" max="16129" width="10.42578125" style="25" customWidth="1"/>
    <col min="16130" max="16130" width="5" style="25" customWidth="1"/>
    <col min="16131" max="16131" width="5.140625" style="25" customWidth="1"/>
    <col min="16132" max="16132" width="8" style="25" customWidth="1"/>
    <col min="16133" max="16133" width="7.140625" style="25" customWidth="1"/>
    <col min="16134" max="16134" width="8.7109375" style="25" customWidth="1"/>
    <col min="16135" max="16135" width="11.140625" style="25" customWidth="1"/>
    <col min="16136" max="16136" width="9.5703125" style="25" customWidth="1"/>
    <col min="16137" max="16137" width="8.140625" style="25" customWidth="1"/>
    <col min="16138" max="16138" width="7.28515625" style="25" customWidth="1"/>
    <col min="16139" max="16139" width="5.85546875" style="25" customWidth="1"/>
    <col min="16140" max="16140" width="9.140625" style="25" customWidth="1"/>
    <col min="16141" max="16141" width="3.140625" style="25" customWidth="1"/>
    <col min="16142" max="16142" width="7.7109375" style="25" customWidth="1"/>
    <col min="16143" max="16143" width="7.28515625" style="25" customWidth="1"/>
    <col min="16144" max="16144" width="3.85546875" style="25" customWidth="1"/>
    <col min="16145" max="16145" width="5.85546875" style="25" customWidth="1"/>
    <col min="16146" max="16384" width="11.42578125" style="25"/>
  </cols>
  <sheetData>
    <row r="1" spans="1:17" ht="12.95" customHeight="1" x14ac:dyDescent="0.2">
      <c r="A1" s="24" t="s">
        <v>27</v>
      </c>
      <c r="B1" s="24" t="s">
        <v>28</v>
      </c>
      <c r="C1" s="24" t="s">
        <v>29</v>
      </c>
      <c r="D1" s="24" t="s">
        <v>30</v>
      </c>
      <c r="E1" s="24" t="s">
        <v>31</v>
      </c>
      <c r="F1" s="24" t="s">
        <v>32</v>
      </c>
      <c r="G1" s="24" t="s">
        <v>33</v>
      </c>
      <c r="H1" s="24" t="s">
        <v>34</v>
      </c>
      <c r="I1" s="24" t="s">
        <v>35</v>
      </c>
      <c r="J1" s="24" t="s">
        <v>36</v>
      </c>
      <c r="K1" s="24" t="s">
        <v>37</v>
      </c>
      <c r="L1" s="24" t="s">
        <v>38</v>
      </c>
      <c r="M1" s="24" t="s">
        <v>39</v>
      </c>
      <c r="N1" s="24" t="s">
        <v>40</v>
      </c>
      <c r="O1" s="24" t="s">
        <v>41</v>
      </c>
      <c r="P1" s="24" t="s">
        <v>42</v>
      </c>
      <c r="Q1" s="24" t="s">
        <v>43</v>
      </c>
    </row>
    <row r="2" spans="1:17" ht="18.95" customHeight="1" x14ac:dyDescent="0.2">
      <c r="A2" s="26">
        <v>44550</v>
      </c>
      <c r="B2" s="27" t="s">
        <v>44</v>
      </c>
      <c r="C2" s="27" t="s">
        <v>45</v>
      </c>
      <c r="D2" s="27" t="s">
        <v>46</v>
      </c>
      <c r="E2" s="28" t="s">
        <v>47</v>
      </c>
      <c r="F2" s="28" t="s">
        <v>48</v>
      </c>
      <c r="G2" s="29">
        <v>-6</v>
      </c>
      <c r="H2" s="29">
        <v>233.33</v>
      </c>
      <c r="I2" s="29">
        <v>1399.98</v>
      </c>
      <c r="J2" s="29">
        <v>10</v>
      </c>
      <c r="K2" s="29">
        <v>233.33</v>
      </c>
      <c r="L2" s="29">
        <v>2333.3000000000002</v>
      </c>
      <c r="M2" s="27" t="s">
        <v>49</v>
      </c>
      <c r="N2" s="28" t="s">
        <v>50</v>
      </c>
      <c r="O2" s="28"/>
      <c r="P2" s="28"/>
      <c r="Q2" s="26"/>
    </row>
    <row r="3" spans="1:17" ht="18.95" customHeight="1" x14ac:dyDescent="0.2">
      <c r="A3" s="26">
        <v>44549</v>
      </c>
      <c r="B3" s="27" t="s">
        <v>44</v>
      </c>
      <c r="C3" s="27" t="s">
        <v>45</v>
      </c>
      <c r="D3" s="27" t="s">
        <v>51</v>
      </c>
      <c r="E3" s="28" t="s">
        <v>47</v>
      </c>
      <c r="F3" s="28" t="s">
        <v>48</v>
      </c>
      <c r="G3" s="29">
        <v>-6</v>
      </c>
      <c r="H3" s="29">
        <v>233.33</v>
      </c>
      <c r="I3" s="29">
        <v>1399.98</v>
      </c>
      <c r="J3" s="29">
        <v>16</v>
      </c>
      <c r="K3" s="29">
        <v>233.33</v>
      </c>
      <c r="L3" s="29">
        <v>3733.28</v>
      </c>
      <c r="M3" s="27" t="s">
        <v>49</v>
      </c>
      <c r="N3" s="28" t="s">
        <v>50</v>
      </c>
      <c r="O3" s="28"/>
      <c r="P3" s="28"/>
      <c r="Q3" s="26"/>
    </row>
    <row r="4" spans="1:17" ht="18.95" customHeight="1" x14ac:dyDescent="0.2">
      <c r="A4" s="26">
        <v>44546</v>
      </c>
      <c r="B4" s="27" t="s">
        <v>44</v>
      </c>
      <c r="C4" s="27" t="s">
        <v>45</v>
      </c>
      <c r="D4" s="27" t="s">
        <v>52</v>
      </c>
      <c r="E4" s="28" t="s">
        <v>47</v>
      </c>
      <c r="F4" s="28" t="s">
        <v>48</v>
      </c>
      <c r="G4" s="29">
        <v>-12</v>
      </c>
      <c r="H4" s="29">
        <v>233.33</v>
      </c>
      <c r="I4" s="29">
        <v>2799.96</v>
      </c>
      <c r="J4" s="29">
        <v>0</v>
      </c>
      <c r="K4" s="29">
        <v>233.33</v>
      </c>
      <c r="L4" s="29">
        <v>0</v>
      </c>
      <c r="M4" s="27" t="s">
        <v>49</v>
      </c>
      <c r="N4" s="28" t="s">
        <v>50</v>
      </c>
      <c r="O4" s="28"/>
      <c r="P4" s="28"/>
      <c r="Q4" s="26"/>
    </row>
    <row r="5" spans="1:17" ht="18.95" customHeight="1" x14ac:dyDescent="0.2">
      <c r="A5" s="26">
        <v>44545</v>
      </c>
      <c r="B5" s="27" t="s">
        <v>44</v>
      </c>
      <c r="C5" s="27" t="s">
        <v>45</v>
      </c>
      <c r="D5" s="27" t="s">
        <v>53</v>
      </c>
      <c r="E5" s="28" t="s">
        <v>47</v>
      </c>
      <c r="F5" s="28" t="s">
        <v>48</v>
      </c>
      <c r="G5" s="29">
        <v>-14</v>
      </c>
      <c r="H5" s="29">
        <v>233.33</v>
      </c>
      <c r="I5" s="29">
        <v>3266.62</v>
      </c>
      <c r="J5" s="29">
        <v>12</v>
      </c>
      <c r="K5" s="29">
        <v>233.33</v>
      </c>
      <c r="L5" s="29">
        <v>2799.96</v>
      </c>
      <c r="M5" s="27" t="s">
        <v>49</v>
      </c>
      <c r="N5" s="28" t="s">
        <v>50</v>
      </c>
      <c r="O5" s="28"/>
      <c r="P5" s="28"/>
      <c r="Q5" s="26"/>
    </row>
    <row r="6" spans="1:17" ht="18.95" customHeight="1" x14ac:dyDescent="0.2">
      <c r="A6" s="26">
        <v>44543</v>
      </c>
      <c r="B6" s="27" t="s">
        <v>44</v>
      </c>
      <c r="C6" s="27" t="s">
        <v>45</v>
      </c>
      <c r="D6" s="27" t="s">
        <v>54</v>
      </c>
      <c r="E6" s="28" t="s">
        <v>47</v>
      </c>
      <c r="F6" s="28" t="s">
        <v>48</v>
      </c>
      <c r="G6" s="29">
        <v>-5</v>
      </c>
      <c r="H6" s="29">
        <v>233.33</v>
      </c>
      <c r="I6" s="29">
        <v>1166.6500000000001</v>
      </c>
      <c r="J6" s="29">
        <v>6</v>
      </c>
      <c r="K6" s="29">
        <v>233.33</v>
      </c>
      <c r="L6" s="29">
        <v>1399.98</v>
      </c>
      <c r="M6" s="27" t="s">
        <v>49</v>
      </c>
      <c r="N6" s="28" t="s">
        <v>50</v>
      </c>
      <c r="O6" s="28"/>
      <c r="P6" s="28"/>
      <c r="Q6" s="26"/>
    </row>
    <row r="7" spans="1:17" ht="18.95" customHeight="1" x14ac:dyDescent="0.2">
      <c r="A7" s="26">
        <v>44542</v>
      </c>
      <c r="B7" s="27" t="s">
        <v>44</v>
      </c>
      <c r="C7" s="27" t="s">
        <v>45</v>
      </c>
      <c r="D7" s="27" t="s">
        <v>55</v>
      </c>
      <c r="E7" s="28" t="s">
        <v>47</v>
      </c>
      <c r="F7" s="28" t="s">
        <v>48</v>
      </c>
      <c r="G7" s="29">
        <v>-12</v>
      </c>
      <c r="H7" s="29">
        <v>233.33</v>
      </c>
      <c r="I7" s="29">
        <v>2799.96</v>
      </c>
      <c r="J7" s="29">
        <v>11</v>
      </c>
      <c r="K7" s="29">
        <v>233.33</v>
      </c>
      <c r="L7" s="29">
        <v>2566.63</v>
      </c>
      <c r="M7" s="27" t="s">
        <v>49</v>
      </c>
      <c r="N7" s="28" t="s">
        <v>50</v>
      </c>
      <c r="O7" s="28"/>
      <c r="P7" s="28"/>
      <c r="Q7" s="26"/>
    </row>
    <row r="8" spans="1:17" ht="18.95" customHeight="1" x14ac:dyDescent="0.2">
      <c r="A8" s="26">
        <v>44539</v>
      </c>
      <c r="B8" s="27" t="s">
        <v>44</v>
      </c>
      <c r="C8" s="27" t="s">
        <v>45</v>
      </c>
      <c r="D8" s="27" t="s">
        <v>56</v>
      </c>
      <c r="E8" s="28" t="s">
        <v>47</v>
      </c>
      <c r="F8" s="28" t="s">
        <v>48</v>
      </c>
      <c r="G8" s="29">
        <v>-6</v>
      </c>
      <c r="H8" s="29">
        <v>233.33</v>
      </c>
      <c r="I8" s="29">
        <v>1399.98</v>
      </c>
      <c r="J8" s="29">
        <v>1</v>
      </c>
      <c r="K8" s="29">
        <v>233.33</v>
      </c>
      <c r="L8" s="29">
        <v>233.33</v>
      </c>
      <c r="M8" s="27" t="s">
        <v>49</v>
      </c>
      <c r="N8" s="28" t="s">
        <v>50</v>
      </c>
      <c r="O8" s="28"/>
      <c r="P8" s="28"/>
      <c r="Q8" s="26"/>
    </row>
    <row r="9" spans="1:17" ht="18.95" customHeight="1" x14ac:dyDescent="0.2">
      <c r="A9" s="26">
        <v>44538</v>
      </c>
      <c r="B9" s="27" t="s">
        <v>44</v>
      </c>
      <c r="C9" s="27" t="s">
        <v>45</v>
      </c>
      <c r="D9" s="27" t="s">
        <v>57</v>
      </c>
      <c r="E9" s="28" t="s">
        <v>47</v>
      </c>
      <c r="F9" s="28" t="s">
        <v>48</v>
      </c>
      <c r="G9" s="29">
        <v>-20</v>
      </c>
      <c r="H9" s="29">
        <v>233.33</v>
      </c>
      <c r="I9" s="29">
        <v>4666.6000000000004</v>
      </c>
      <c r="J9" s="29">
        <v>7</v>
      </c>
      <c r="K9" s="29">
        <v>233.33</v>
      </c>
      <c r="L9" s="29">
        <v>1633.31</v>
      </c>
      <c r="M9" s="27" t="s">
        <v>49</v>
      </c>
      <c r="N9" s="28" t="s">
        <v>50</v>
      </c>
      <c r="O9" s="28"/>
      <c r="P9" s="28"/>
      <c r="Q9" s="26"/>
    </row>
    <row r="10" spans="1:17" ht="18.95" customHeight="1" x14ac:dyDescent="0.2">
      <c r="A10" s="26">
        <v>44535</v>
      </c>
      <c r="B10" s="27" t="s">
        <v>44</v>
      </c>
      <c r="C10" s="27" t="s">
        <v>45</v>
      </c>
      <c r="D10" s="27" t="s">
        <v>58</v>
      </c>
      <c r="E10" s="28" t="s">
        <v>47</v>
      </c>
      <c r="F10" s="28" t="s">
        <v>48</v>
      </c>
      <c r="G10" s="29">
        <v>-15</v>
      </c>
      <c r="H10" s="29">
        <v>233.33</v>
      </c>
      <c r="I10" s="29">
        <v>3499.95</v>
      </c>
      <c r="J10" s="29">
        <v>7</v>
      </c>
      <c r="K10" s="29">
        <v>233.33</v>
      </c>
      <c r="L10" s="29">
        <v>1633.31</v>
      </c>
      <c r="M10" s="27" t="s">
        <v>49</v>
      </c>
      <c r="N10" s="28" t="s">
        <v>50</v>
      </c>
      <c r="O10" s="28"/>
      <c r="P10" s="28"/>
      <c r="Q10" s="26"/>
    </row>
    <row r="11" spans="1:17" ht="18.95" customHeight="1" x14ac:dyDescent="0.2">
      <c r="A11" s="26">
        <v>44532</v>
      </c>
      <c r="B11" s="27" t="s">
        <v>44</v>
      </c>
      <c r="C11" s="27" t="s">
        <v>45</v>
      </c>
      <c r="D11" s="27" t="s">
        <v>59</v>
      </c>
      <c r="E11" s="28" t="s">
        <v>47</v>
      </c>
      <c r="F11" s="28" t="s">
        <v>48</v>
      </c>
      <c r="G11" s="29">
        <v>-20</v>
      </c>
      <c r="H11" s="29">
        <v>233.33</v>
      </c>
      <c r="I11" s="29">
        <v>4666.6000000000004</v>
      </c>
      <c r="J11" s="29">
        <v>0</v>
      </c>
      <c r="K11" s="29">
        <v>233.33</v>
      </c>
      <c r="L11" s="29">
        <v>0</v>
      </c>
      <c r="M11" s="27" t="s">
        <v>49</v>
      </c>
      <c r="N11" s="28" t="s">
        <v>50</v>
      </c>
      <c r="O11" s="28"/>
      <c r="P11" s="28"/>
      <c r="Q11" s="26"/>
    </row>
    <row r="12" spans="1:17" ht="18.95" customHeight="1" x14ac:dyDescent="0.2">
      <c r="A12" s="26">
        <v>44532</v>
      </c>
      <c r="B12" s="27" t="s">
        <v>44</v>
      </c>
      <c r="C12" s="27" t="s">
        <v>45</v>
      </c>
      <c r="D12" s="27" t="s">
        <v>60</v>
      </c>
      <c r="E12" s="28" t="s">
        <v>47</v>
      </c>
      <c r="F12" s="28" t="s">
        <v>48</v>
      </c>
      <c r="G12" s="29">
        <v>-6</v>
      </c>
      <c r="H12" s="29">
        <v>233.33</v>
      </c>
      <c r="I12" s="29">
        <v>1399.98</v>
      </c>
      <c r="J12" s="29">
        <v>20</v>
      </c>
      <c r="K12" s="29">
        <v>233.33</v>
      </c>
      <c r="L12" s="29">
        <v>4666.6000000000004</v>
      </c>
      <c r="M12" s="27" t="s">
        <v>49</v>
      </c>
      <c r="N12" s="28" t="s">
        <v>50</v>
      </c>
      <c r="O12" s="28"/>
      <c r="P12" s="28"/>
      <c r="Q12" s="26"/>
    </row>
    <row r="13" spans="1:17" ht="18.95" customHeight="1" x14ac:dyDescent="0.2">
      <c r="A13" s="26">
        <v>44530</v>
      </c>
      <c r="B13" s="27" t="s">
        <v>44</v>
      </c>
      <c r="C13" s="27" t="s">
        <v>45</v>
      </c>
      <c r="D13" s="27" t="s">
        <v>61</v>
      </c>
      <c r="E13" s="28" t="s">
        <v>47</v>
      </c>
      <c r="F13" s="28" t="s">
        <v>48</v>
      </c>
      <c r="G13" s="29">
        <v>-3</v>
      </c>
      <c r="H13" s="29">
        <v>233.33</v>
      </c>
      <c r="I13" s="29">
        <v>699.99</v>
      </c>
      <c r="J13" s="29">
        <v>0</v>
      </c>
      <c r="K13" s="29">
        <v>233.33</v>
      </c>
      <c r="L13" s="29">
        <v>0</v>
      </c>
      <c r="M13" s="27" t="s">
        <v>49</v>
      </c>
      <c r="N13" s="28" t="s">
        <v>50</v>
      </c>
      <c r="O13" s="28"/>
      <c r="P13" s="28"/>
      <c r="Q13" s="26"/>
    </row>
    <row r="14" spans="1:17" ht="18.95" customHeight="1" x14ac:dyDescent="0.2">
      <c r="A14" s="26">
        <v>44529</v>
      </c>
      <c r="B14" s="27" t="s">
        <v>44</v>
      </c>
      <c r="C14" s="27" t="s">
        <v>45</v>
      </c>
      <c r="D14" s="27" t="s">
        <v>62</v>
      </c>
      <c r="E14" s="28" t="s">
        <v>47</v>
      </c>
      <c r="F14" s="28" t="s">
        <v>48</v>
      </c>
      <c r="G14" s="29">
        <v>-6</v>
      </c>
      <c r="H14" s="29">
        <v>233.33</v>
      </c>
      <c r="I14" s="29">
        <v>1399.98</v>
      </c>
      <c r="J14" s="29">
        <v>3</v>
      </c>
      <c r="K14" s="29">
        <v>233.33</v>
      </c>
      <c r="L14" s="29">
        <v>699.99</v>
      </c>
      <c r="M14" s="27" t="s">
        <v>49</v>
      </c>
      <c r="N14" s="28" t="s">
        <v>50</v>
      </c>
      <c r="O14" s="28"/>
      <c r="P14" s="28"/>
      <c r="Q14" s="26"/>
    </row>
    <row r="15" spans="1:17" ht="18.95" customHeight="1" x14ac:dyDescent="0.2">
      <c r="A15" s="26">
        <v>44528</v>
      </c>
      <c r="B15" s="27" t="s">
        <v>44</v>
      </c>
      <c r="C15" s="27" t="s">
        <v>45</v>
      </c>
      <c r="D15" s="27" t="s">
        <v>63</v>
      </c>
      <c r="E15" s="28" t="s">
        <v>47</v>
      </c>
      <c r="F15" s="28" t="s">
        <v>48</v>
      </c>
      <c r="G15" s="29">
        <v>-28</v>
      </c>
      <c r="H15" s="29">
        <v>233.33</v>
      </c>
      <c r="I15" s="29">
        <v>6533.24</v>
      </c>
      <c r="J15" s="29">
        <v>9</v>
      </c>
      <c r="K15" s="29">
        <v>233.33</v>
      </c>
      <c r="L15" s="29">
        <v>2099.9699999999998</v>
      </c>
      <c r="M15" s="27" t="s">
        <v>49</v>
      </c>
      <c r="N15" s="28" t="s">
        <v>50</v>
      </c>
      <c r="O15" s="28"/>
      <c r="P15" s="28"/>
      <c r="Q15" s="26"/>
    </row>
    <row r="16" spans="1:17" ht="18.95" customHeight="1" x14ac:dyDescent="0.2">
      <c r="A16" s="26">
        <v>44525</v>
      </c>
      <c r="B16" s="27" t="s">
        <v>44</v>
      </c>
      <c r="C16" s="27" t="s">
        <v>45</v>
      </c>
      <c r="D16" s="27" t="s">
        <v>64</v>
      </c>
      <c r="E16" s="28" t="s">
        <v>47</v>
      </c>
      <c r="F16" s="28" t="s">
        <v>48</v>
      </c>
      <c r="G16" s="29">
        <v>-6</v>
      </c>
      <c r="H16" s="29">
        <v>233.33</v>
      </c>
      <c r="I16" s="29">
        <v>1399.98</v>
      </c>
      <c r="J16" s="29">
        <v>13</v>
      </c>
      <c r="K16" s="29">
        <v>233.33</v>
      </c>
      <c r="L16" s="29">
        <v>3033.29</v>
      </c>
      <c r="M16" s="27" t="s">
        <v>49</v>
      </c>
      <c r="N16" s="28" t="s">
        <v>50</v>
      </c>
      <c r="O16" s="28"/>
      <c r="P16" s="28"/>
      <c r="Q16" s="26"/>
    </row>
    <row r="17" spans="1:17" ht="18.95" customHeight="1" x14ac:dyDescent="0.2">
      <c r="A17" s="26">
        <v>44524</v>
      </c>
      <c r="B17" s="27" t="s">
        <v>44</v>
      </c>
      <c r="C17" s="27" t="s">
        <v>45</v>
      </c>
      <c r="D17" s="27" t="s">
        <v>65</v>
      </c>
      <c r="E17" s="28" t="s">
        <v>47</v>
      </c>
      <c r="F17" s="28" t="s">
        <v>48</v>
      </c>
      <c r="G17" s="29">
        <v>-12</v>
      </c>
      <c r="H17" s="29">
        <v>233.33</v>
      </c>
      <c r="I17" s="29">
        <v>2799.96</v>
      </c>
      <c r="J17" s="29">
        <v>19</v>
      </c>
      <c r="K17" s="29">
        <v>233.33</v>
      </c>
      <c r="L17" s="29">
        <v>4433.2700000000004</v>
      </c>
      <c r="M17" s="27" t="s">
        <v>49</v>
      </c>
      <c r="N17" s="28" t="s">
        <v>50</v>
      </c>
      <c r="O17" s="28"/>
      <c r="P17" s="28"/>
      <c r="Q17" s="26"/>
    </row>
    <row r="18" spans="1:17" ht="18.95" customHeight="1" x14ac:dyDescent="0.2">
      <c r="A18" s="26">
        <v>44522</v>
      </c>
      <c r="B18" s="27" t="s">
        <v>44</v>
      </c>
      <c r="C18" s="27" t="s">
        <v>45</v>
      </c>
      <c r="D18" s="27" t="s">
        <v>66</v>
      </c>
      <c r="E18" s="28" t="s">
        <v>47</v>
      </c>
      <c r="F18" s="28" t="s">
        <v>48</v>
      </c>
      <c r="G18" s="29">
        <v>-6</v>
      </c>
      <c r="H18" s="29">
        <v>233.33</v>
      </c>
      <c r="I18" s="29">
        <v>1399.98</v>
      </c>
      <c r="J18" s="29">
        <v>7</v>
      </c>
      <c r="K18" s="29">
        <v>233.33</v>
      </c>
      <c r="L18" s="29">
        <v>1633.31</v>
      </c>
      <c r="M18" s="27" t="s">
        <v>49</v>
      </c>
      <c r="N18" s="28" t="s">
        <v>50</v>
      </c>
      <c r="O18" s="28"/>
      <c r="P18" s="28"/>
      <c r="Q18" s="26"/>
    </row>
    <row r="19" spans="1:17" ht="18.95" customHeight="1" x14ac:dyDescent="0.2">
      <c r="A19" s="26">
        <v>44521</v>
      </c>
      <c r="B19" s="27" t="s">
        <v>44</v>
      </c>
      <c r="C19" s="27" t="s">
        <v>45</v>
      </c>
      <c r="D19" s="27" t="s">
        <v>67</v>
      </c>
      <c r="E19" s="28" t="s">
        <v>47</v>
      </c>
      <c r="F19" s="28" t="s">
        <v>48</v>
      </c>
      <c r="G19" s="29">
        <v>-16</v>
      </c>
      <c r="H19" s="29">
        <v>233.33</v>
      </c>
      <c r="I19" s="29">
        <v>3733.28</v>
      </c>
      <c r="J19" s="29">
        <v>13</v>
      </c>
      <c r="K19" s="29">
        <v>233.33</v>
      </c>
      <c r="L19" s="29">
        <v>3033.29</v>
      </c>
      <c r="M19" s="27" t="s">
        <v>49</v>
      </c>
      <c r="N19" s="28" t="s">
        <v>50</v>
      </c>
      <c r="O19" s="28"/>
      <c r="P19" s="28"/>
      <c r="Q19" s="26"/>
    </row>
    <row r="20" spans="1:17" ht="18.95" customHeight="1" x14ac:dyDescent="0.2">
      <c r="A20" s="26">
        <v>44518</v>
      </c>
      <c r="B20" s="27" t="s">
        <v>44</v>
      </c>
      <c r="C20" s="27" t="s">
        <v>45</v>
      </c>
      <c r="D20" s="27" t="s">
        <v>68</v>
      </c>
      <c r="E20" s="28" t="s">
        <v>47</v>
      </c>
      <c r="F20" s="28" t="s">
        <v>48</v>
      </c>
      <c r="G20" s="29">
        <v>-6</v>
      </c>
      <c r="H20" s="29">
        <v>233.33</v>
      </c>
      <c r="I20" s="29">
        <v>1399.98</v>
      </c>
      <c r="J20" s="29">
        <v>3</v>
      </c>
      <c r="K20" s="29">
        <v>233.33</v>
      </c>
      <c r="L20" s="29">
        <v>699.99</v>
      </c>
      <c r="M20" s="27" t="s">
        <v>49</v>
      </c>
      <c r="N20" s="28" t="s">
        <v>50</v>
      </c>
      <c r="O20" s="28"/>
      <c r="P20" s="28"/>
      <c r="Q20" s="26"/>
    </row>
    <row r="21" spans="1:17" ht="18.95" customHeight="1" x14ac:dyDescent="0.2">
      <c r="A21" s="26">
        <v>44517</v>
      </c>
      <c r="B21" s="27" t="s">
        <v>44</v>
      </c>
      <c r="C21" s="27" t="s">
        <v>45</v>
      </c>
      <c r="D21" s="27" t="s">
        <v>69</v>
      </c>
      <c r="E21" s="28" t="s">
        <v>47</v>
      </c>
      <c r="F21" s="28" t="s">
        <v>48</v>
      </c>
      <c r="G21" s="29">
        <v>-35</v>
      </c>
      <c r="H21" s="29">
        <v>233.33</v>
      </c>
      <c r="I21" s="29">
        <v>8166.55</v>
      </c>
      <c r="J21" s="29">
        <v>9</v>
      </c>
      <c r="K21" s="29">
        <v>233.33</v>
      </c>
      <c r="L21" s="29">
        <v>2099.9699999999998</v>
      </c>
      <c r="M21" s="27" t="s">
        <v>49</v>
      </c>
      <c r="N21" s="28" t="s">
        <v>50</v>
      </c>
      <c r="O21" s="28"/>
      <c r="P21" s="28"/>
      <c r="Q21" s="26"/>
    </row>
    <row r="22" spans="1:17" ht="18.95" customHeight="1" x14ac:dyDescent="0.2">
      <c r="A22" s="26">
        <v>44515</v>
      </c>
      <c r="B22" s="27" t="s">
        <v>44</v>
      </c>
      <c r="C22" s="27" t="s">
        <v>45</v>
      </c>
      <c r="D22" s="27" t="s">
        <v>70</v>
      </c>
      <c r="E22" s="28" t="s">
        <v>47</v>
      </c>
      <c r="F22" s="28" t="s">
        <v>48</v>
      </c>
      <c r="G22" s="29">
        <v>-5</v>
      </c>
      <c r="H22" s="29">
        <v>233.33</v>
      </c>
      <c r="I22" s="29">
        <v>1166.6500000000001</v>
      </c>
      <c r="J22" s="29">
        <v>24</v>
      </c>
      <c r="K22" s="29">
        <v>233.33</v>
      </c>
      <c r="L22" s="29">
        <v>5599.92</v>
      </c>
      <c r="M22" s="27" t="s">
        <v>49</v>
      </c>
      <c r="N22" s="28" t="s">
        <v>50</v>
      </c>
      <c r="O22" s="28"/>
      <c r="P22" s="28"/>
      <c r="Q22" s="26"/>
    </row>
    <row r="23" spans="1:17" ht="18.95" customHeight="1" x14ac:dyDescent="0.2">
      <c r="A23" s="26">
        <v>44514</v>
      </c>
      <c r="B23" s="27" t="s">
        <v>44</v>
      </c>
      <c r="C23" s="27" t="s">
        <v>45</v>
      </c>
      <c r="D23" s="27" t="s">
        <v>71</v>
      </c>
      <c r="E23" s="28" t="s">
        <v>47</v>
      </c>
      <c r="F23" s="28" t="s">
        <v>48</v>
      </c>
      <c r="G23" s="29">
        <v>-6</v>
      </c>
      <c r="H23" s="29">
        <v>233.33</v>
      </c>
      <c r="I23" s="29">
        <v>1399.98</v>
      </c>
      <c r="J23" s="29">
        <v>29</v>
      </c>
      <c r="K23" s="29">
        <v>233.33</v>
      </c>
      <c r="L23" s="29">
        <v>6766.57</v>
      </c>
      <c r="M23" s="27" t="s">
        <v>49</v>
      </c>
      <c r="N23" s="28" t="s">
        <v>50</v>
      </c>
      <c r="O23" s="28"/>
      <c r="P23" s="28"/>
      <c r="Q23" s="26"/>
    </row>
    <row r="24" spans="1:17" ht="18.95" customHeight="1" x14ac:dyDescent="0.2">
      <c r="A24" s="26">
        <v>44510</v>
      </c>
      <c r="B24" s="27" t="s">
        <v>44</v>
      </c>
      <c r="C24" s="27" t="s">
        <v>45</v>
      </c>
      <c r="D24" s="27" t="s">
        <v>72</v>
      </c>
      <c r="E24" s="28" t="s">
        <v>47</v>
      </c>
      <c r="F24" s="28" t="s">
        <v>48</v>
      </c>
      <c r="G24" s="29">
        <v>-6</v>
      </c>
      <c r="H24" s="29">
        <v>233.33</v>
      </c>
      <c r="I24" s="29">
        <v>1399.98</v>
      </c>
      <c r="J24" s="29">
        <v>13</v>
      </c>
      <c r="K24" s="29">
        <v>233.33</v>
      </c>
      <c r="L24" s="29">
        <v>3033.29</v>
      </c>
      <c r="M24" s="27" t="s">
        <v>49</v>
      </c>
      <c r="N24" s="28" t="s">
        <v>50</v>
      </c>
      <c r="O24" s="28"/>
      <c r="P24" s="28"/>
      <c r="Q24" s="26"/>
    </row>
    <row r="25" spans="1:17" ht="18.95" customHeight="1" x14ac:dyDescent="0.2">
      <c r="A25" s="26">
        <v>44508</v>
      </c>
      <c r="B25" s="27" t="s">
        <v>44</v>
      </c>
      <c r="C25" s="27" t="s">
        <v>45</v>
      </c>
      <c r="D25" s="27" t="s">
        <v>73</v>
      </c>
      <c r="E25" s="28" t="s">
        <v>47</v>
      </c>
      <c r="F25" s="28" t="s">
        <v>48</v>
      </c>
      <c r="G25" s="29">
        <v>-14</v>
      </c>
      <c r="H25" s="29">
        <v>233.33</v>
      </c>
      <c r="I25" s="29">
        <v>3266.62</v>
      </c>
      <c r="J25" s="29">
        <v>9</v>
      </c>
      <c r="K25" s="29">
        <v>233.33</v>
      </c>
      <c r="L25" s="29">
        <v>2099.9699999999998</v>
      </c>
      <c r="M25" s="27" t="s">
        <v>49</v>
      </c>
      <c r="N25" s="28" t="s">
        <v>50</v>
      </c>
      <c r="O25" s="28"/>
      <c r="P25" s="28"/>
      <c r="Q25" s="26"/>
    </row>
    <row r="26" spans="1:17" ht="18.95" customHeight="1" x14ac:dyDescent="0.2">
      <c r="A26" s="26">
        <v>44507</v>
      </c>
      <c r="B26" s="27" t="s">
        <v>44</v>
      </c>
      <c r="C26" s="27" t="s">
        <v>45</v>
      </c>
      <c r="D26" s="27" t="s">
        <v>74</v>
      </c>
      <c r="E26" s="28" t="s">
        <v>47</v>
      </c>
      <c r="F26" s="28" t="s">
        <v>48</v>
      </c>
      <c r="G26" s="29">
        <v>-5</v>
      </c>
      <c r="H26" s="29">
        <v>233.33</v>
      </c>
      <c r="I26" s="29">
        <v>1166.6500000000001</v>
      </c>
      <c r="J26" s="29">
        <v>23</v>
      </c>
      <c r="K26" s="29">
        <v>233.33</v>
      </c>
      <c r="L26" s="29">
        <v>5366.59</v>
      </c>
      <c r="M26" s="27" t="s">
        <v>49</v>
      </c>
      <c r="N26" s="28" t="s">
        <v>50</v>
      </c>
      <c r="O26" s="28"/>
      <c r="P26" s="28"/>
      <c r="Q26" s="26"/>
    </row>
    <row r="27" spans="1:17" ht="18.95" customHeight="1" x14ac:dyDescent="0.2">
      <c r="A27" s="26">
        <v>44504</v>
      </c>
      <c r="B27" s="27" t="s">
        <v>44</v>
      </c>
      <c r="C27" s="27" t="s">
        <v>45</v>
      </c>
      <c r="D27" s="27" t="s">
        <v>75</v>
      </c>
      <c r="E27" s="28" t="s">
        <v>47</v>
      </c>
      <c r="F27" s="28" t="s">
        <v>48</v>
      </c>
      <c r="G27" s="29">
        <v>-6</v>
      </c>
      <c r="H27" s="29">
        <v>233.33</v>
      </c>
      <c r="I27" s="29">
        <v>1399.98</v>
      </c>
      <c r="J27" s="29">
        <v>6</v>
      </c>
      <c r="K27" s="29">
        <v>233.33</v>
      </c>
      <c r="L27" s="29">
        <v>1399.98</v>
      </c>
      <c r="M27" s="27" t="s">
        <v>49</v>
      </c>
      <c r="N27" s="28" t="s">
        <v>50</v>
      </c>
      <c r="O27" s="28"/>
      <c r="P27" s="28"/>
      <c r="Q27" s="26"/>
    </row>
    <row r="28" spans="1:17" ht="18.95" customHeight="1" x14ac:dyDescent="0.2">
      <c r="A28" s="26">
        <v>44503</v>
      </c>
      <c r="B28" s="27" t="s">
        <v>44</v>
      </c>
      <c r="C28" s="27" t="s">
        <v>45</v>
      </c>
      <c r="D28" s="27" t="s">
        <v>76</v>
      </c>
      <c r="E28" s="28" t="s">
        <v>47</v>
      </c>
      <c r="F28" s="28" t="s">
        <v>48</v>
      </c>
      <c r="G28" s="29">
        <v>-35</v>
      </c>
      <c r="H28" s="29">
        <v>233.33</v>
      </c>
      <c r="I28" s="29">
        <v>8166.55</v>
      </c>
      <c r="J28" s="29">
        <v>12</v>
      </c>
      <c r="K28" s="29">
        <v>233.33</v>
      </c>
      <c r="L28" s="29">
        <v>2799.96</v>
      </c>
      <c r="M28" s="27" t="s">
        <v>49</v>
      </c>
      <c r="N28" s="28" t="s">
        <v>50</v>
      </c>
      <c r="O28" s="28"/>
      <c r="P28" s="28"/>
      <c r="Q28" s="26"/>
    </row>
    <row r="29" spans="1:17" ht="18.95" customHeight="1" x14ac:dyDescent="0.2">
      <c r="A29" s="26">
        <v>44501</v>
      </c>
      <c r="B29" s="27" t="s">
        <v>44</v>
      </c>
      <c r="C29" s="27" t="s">
        <v>45</v>
      </c>
      <c r="D29" s="27" t="s">
        <v>77</v>
      </c>
      <c r="E29" s="28" t="s">
        <v>47</v>
      </c>
      <c r="F29" s="28" t="s">
        <v>48</v>
      </c>
      <c r="G29" s="29">
        <v>-6</v>
      </c>
      <c r="H29" s="29">
        <v>233.33</v>
      </c>
      <c r="I29" s="29">
        <v>1399.98</v>
      </c>
      <c r="J29" s="29">
        <v>27</v>
      </c>
      <c r="K29" s="29">
        <v>233.33</v>
      </c>
      <c r="L29" s="29">
        <v>6299.91</v>
      </c>
      <c r="M29" s="27" t="s">
        <v>49</v>
      </c>
      <c r="N29" s="28" t="s">
        <v>50</v>
      </c>
      <c r="O29" s="28"/>
      <c r="P29" s="28"/>
      <c r="Q29" s="26"/>
    </row>
    <row r="30" spans="1:17" ht="18.95" customHeight="1" x14ac:dyDescent="0.2">
      <c r="A30" s="26">
        <v>44500</v>
      </c>
      <c r="B30" s="27" t="s">
        <v>44</v>
      </c>
      <c r="C30" s="27" t="s">
        <v>45</v>
      </c>
      <c r="D30" s="27" t="s">
        <v>78</v>
      </c>
      <c r="E30" s="28" t="s">
        <v>47</v>
      </c>
      <c r="F30" s="28" t="s">
        <v>48</v>
      </c>
      <c r="G30" s="29">
        <v>-6</v>
      </c>
      <c r="H30" s="29">
        <v>233.33</v>
      </c>
      <c r="I30" s="29">
        <v>1399.98</v>
      </c>
      <c r="J30" s="29">
        <v>33</v>
      </c>
      <c r="K30" s="29">
        <v>233.33</v>
      </c>
      <c r="L30" s="29">
        <v>7699.89</v>
      </c>
      <c r="M30" s="27" t="s">
        <v>49</v>
      </c>
      <c r="N30" s="28" t="s">
        <v>50</v>
      </c>
      <c r="O30" s="28"/>
      <c r="P30" s="28"/>
      <c r="Q30" s="26"/>
    </row>
    <row r="31" spans="1:17" ht="18.95" customHeight="1" x14ac:dyDescent="0.2">
      <c r="A31" s="26">
        <v>44497</v>
      </c>
      <c r="B31" s="27" t="s">
        <v>44</v>
      </c>
      <c r="C31" s="27" t="s">
        <v>45</v>
      </c>
      <c r="D31" s="27" t="s">
        <v>79</v>
      </c>
      <c r="E31" s="28" t="s">
        <v>47</v>
      </c>
      <c r="F31" s="28" t="s">
        <v>48</v>
      </c>
      <c r="G31" s="29">
        <v>-40</v>
      </c>
      <c r="H31" s="29">
        <v>233.33</v>
      </c>
      <c r="I31" s="29">
        <v>9333.2000000000007</v>
      </c>
      <c r="J31" s="29">
        <v>17</v>
      </c>
      <c r="K31" s="29">
        <v>233.33</v>
      </c>
      <c r="L31" s="29">
        <v>3966.61</v>
      </c>
      <c r="M31" s="27" t="s">
        <v>49</v>
      </c>
      <c r="N31" s="28" t="s">
        <v>50</v>
      </c>
      <c r="O31" s="28"/>
      <c r="P31" s="28"/>
      <c r="Q31" s="26"/>
    </row>
    <row r="32" spans="1:17" ht="18.95" customHeight="1" x14ac:dyDescent="0.2">
      <c r="A32" s="26">
        <v>44497</v>
      </c>
      <c r="B32" s="27" t="s">
        <v>44</v>
      </c>
      <c r="C32" s="27" t="s">
        <v>45</v>
      </c>
      <c r="D32" s="27" t="s">
        <v>80</v>
      </c>
      <c r="E32" s="28" t="s">
        <v>47</v>
      </c>
      <c r="F32" s="28" t="s">
        <v>48</v>
      </c>
      <c r="G32" s="29">
        <v>-5</v>
      </c>
      <c r="H32" s="29">
        <v>233.33</v>
      </c>
      <c r="I32" s="29">
        <v>1166.6500000000001</v>
      </c>
      <c r="J32" s="29">
        <v>57</v>
      </c>
      <c r="K32" s="29">
        <v>233.33</v>
      </c>
      <c r="L32" s="29">
        <v>13299.81</v>
      </c>
      <c r="M32" s="27" t="s">
        <v>49</v>
      </c>
      <c r="N32" s="28" t="s">
        <v>50</v>
      </c>
      <c r="O32" s="28"/>
      <c r="P32" s="28"/>
      <c r="Q32" s="26"/>
    </row>
    <row r="33" spans="1:17" ht="18.95" customHeight="1" x14ac:dyDescent="0.2">
      <c r="A33" s="26">
        <v>44496</v>
      </c>
      <c r="B33" s="27" t="s">
        <v>44</v>
      </c>
      <c r="C33" s="27" t="s">
        <v>45</v>
      </c>
      <c r="D33" s="27" t="s">
        <v>81</v>
      </c>
      <c r="E33" s="28" t="s">
        <v>47</v>
      </c>
      <c r="F33" s="28" t="s">
        <v>48</v>
      </c>
      <c r="G33" s="29">
        <v>-10</v>
      </c>
      <c r="H33" s="29">
        <v>233.33</v>
      </c>
      <c r="I33" s="29">
        <v>2333.3000000000002</v>
      </c>
      <c r="J33" s="29">
        <v>42</v>
      </c>
      <c r="K33" s="29">
        <v>233.33</v>
      </c>
      <c r="L33" s="29">
        <v>9799.86</v>
      </c>
      <c r="M33" s="27" t="s">
        <v>49</v>
      </c>
      <c r="N33" s="28" t="s">
        <v>50</v>
      </c>
      <c r="O33" s="28"/>
      <c r="P33" s="28"/>
      <c r="Q33" s="26"/>
    </row>
    <row r="34" spans="1:17" ht="18.95" customHeight="1" x14ac:dyDescent="0.2">
      <c r="A34" s="26">
        <v>44494</v>
      </c>
      <c r="B34" s="27" t="s">
        <v>44</v>
      </c>
      <c r="C34" s="27" t="s">
        <v>45</v>
      </c>
      <c r="D34" s="27" t="s">
        <v>82</v>
      </c>
      <c r="E34" s="28" t="s">
        <v>47</v>
      </c>
      <c r="F34" s="28" t="s">
        <v>48</v>
      </c>
      <c r="G34" s="29">
        <v>-6</v>
      </c>
      <c r="H34" s="29">
        <v>233.33</v>
      </c>
      <c r="I34" s="29">
        <v>1399.98</v>
      </c>
      <c r="J34" s="29">
        <v>52</v>
      </c>
      <c r="K34" s="29">
        <v>233.33</v>
      </c>
      <c r="L34" s="29">
        <v>12133.16</v>
      </c>
      <c r="M34" s="27" t="s">
        <v>49</v>
      </c>
      <c r="N34" s="28" t="s">
        <v>50</v>
      </c>
      <c r="O34" s="28"/>
      <c r="P34" s="28"/>
      <c r="Q34" s="26"/>
    </row>
    <row r="35" spans="1:17" ht="18.95" customHeight="1" x14ac:dyDescent="0.2">
      <c r="A35" s="26">
        <v>44493</v>
      </c>
      <c r="B35" s="27" t="s">
        <v>44</v>
      </c>
      <c r="C35" s="27" t="s">
        <v>45</v>
      </c>
      <c r="D35" s="27" t="s">
        <v>83</v>
      </c>
      <c r="E35" s="28" t="s">
        <v>47</v>
      </c>
      <c r="F35" s="28" t="s">
        <v>48</v>
      </c>
      <c r="G35" s="29">
        <v>-6</v>
      </c>
      <c r="H35" s="29">
        <v>233.33</v>
      </c>
      <c r="I35" s="29">
        <v>1399.98</v>
      </c>
      <c r="J35" s="29">
        <v>36</v>
      </c>
      <c r="K35" s="29">
        <v>233.33</v>
      </c>
      <c r="L35" s="29">
        <v>8399.8799999999992</v>
      </c>
      <c r="M35" s="27" t="s">
        <v>49</v>
      </c>
      <c r="N35" s="28" t="s">
        <v>50</v>
      </c>
      <c r="O35" s="28"/>
      <c r="P35" s="28"/>
      <c r="Q35" s="26"/>
    </row>
    <row r="36" spans="1:17" ht="18.95" customHeight="1" x14ac:dyDescent="0.2">
      <c r="A36" s="26">
        <v>44489</v>
      </c>
      <c r="B36" s="27" t="s">
        <v>44</v>
      </c>
      <c r="C36" s="27" t="s">
        <v>45</v>
      </c>
      <c r="D36" s="27" t="s">
        <v>84</v>
      </c>
      <c r="E36" s="28" t="s">
        <v>47</v>
      </c>
      <c r="F36" s="28" t="s">
        <v>48</v>
      </c>
      <c r="G36" s="29">
        <v>-6</v>
      </c>
      <c r="H36" s="29">
        <v>233.33</v>
      </c>
      <c r="I36" s="29">
        <v>1399.98</v>
      </c>
      <c r="J36" s="29">
        <v>42</v>
      </c>
      <c r="K36" s="29">
        <v>233.33</v>
      </c>
      <c r="L36" s="29">
        <v>9799.86</v>
      </c>
      <c r="M36" s="27" t="s">
        <v>49</v>
      </c>
      <c r="N36" s="28" t="s">
        <v>50</v>
      </c>
      <c r="O36" s="28"/>
      <c r="P36" s="28"/>
      <c r="Q36" s="26"/>
    </row>
    <row r="37" spans="1:17" ht="18.95" customHeight="1" x14ac:dyDescent="0.2">
      <c r="A37" s="26">
        <v>44487</v>
      </c>
      <c r="B37" s="27" t="s">
        <v>44</v>
      </c>
      <c r="C37" s="27" t="s">
        <v>45</v>
      </c>
      <c r="D37" s="27" t="s">
        <v>85</v>
      </c>
      <c r="E37" s="28" t="s">
        <v>47</v>
      </c>
      <c r="F37" s="28" t="s">
        <v>48</v>
      </c>
      <c r="G37" s="29">
        <v>-24</v>
      </c>
      <c r="H37" s="29">
        <v>233.33</v>
      </c>
      <c r="I37" s="29">
        <v>5599.92</v>
      </c>
      <c r="J37" s="29">
        <v>28</v>
      </c>
      <c r="K37" s="29">
        <v>233.33</v>
      </c>
      <c r="L37" s="29">
        <v>6533.24</v>
      </c>
      <c r="M37" s="27" t="s">
        <v>49</v>
      </c>
      <c r="N37" s="28" t="s">
        <v>50</v>
      </c>
      <c r="O37" s="28"/>
      <c r="P37" s="28"/>
      <c r="Q37" s="26"/>
    </row>
    <row r="38" spans="1:17" ht="18.95" customHeight="1" x14ac:dyDescent="0.2">
      <c r="A38" s="26">
        <v>44486</v>
      </c>
      <c r="B38" s="27" t="s">
        <v>44</v>
      </c>
      <c r="C38" s="27" t="s">
        <v>45</v>
      </c>
      <c r="D38" s="27" t="s">
        <v>86</v>
      </c>
      <c r="E38" s="28" t="s">
        <v>47</v>
      </c>
      <c r="F38" s="28" t="s">
        <v>48</v>
      </c>
      <c r="G38" s="29">
        <v>-12</v>
      </c>
      <c r="H38" s="29">
        <v>233.33</v>
      </c>
      <c r="I38" s="29">
        <v>2799.96</v>
      </c>
      <c r="J38" s="29">
        <v>30</v>
      </c>
      <c r="K38" s="29">
        <v>233.33</v>
      </c>
      <c r="L38" s="29">
        <v>6999.9</v>
      </c>
      <c r="M38" s="27" t="s">
        <v>49</v>
      </c>
      <c r="N38" s="28" t="s">
        <v>50</v>
      </c>
      <c r="O38" s="28"/>
      <c r="P38" s="28"/>
      <c r="Q38" s="26"/>
    </row>
    <row r="39" spans="1:17" ht="18.95" customHeight="1" x14ac:dyDescent="0.2">
      <c r="A39" s="26">
        <v>44483</v>
      </c>
      <c r="B39" s="27" t="s">
        <v>44</v>
      </c>
      <c r="C39" s="27" t="s">
        <v>45</v>
      </c>
      <c r="D39" s="27" t="s">
        <v>87</v>
      </c>
      <c r="E39" s="28" t="s">
        <v>47</v>
      </c>
      <c r="F39" s="28" t="s">
        <v>48</v>
      </c>
      <c r="G39" s="29">
        <v>-4</v>
      </c>
      <c r="H39" s="29">
        <v>233.33</v>
      </c>
      <c r="I39" s="29">
        <v>933.32</v>
      </c>
      <c r="J39" s="29">
        <v>42</v>
      </c>
      <c r="K39" s="29">
        <v>233.33</v>
      </c>
      <c r="L39" s="29">
        <v>9799.86</v>
      </c>
      <c r="M39" s="27" t="s">
        <v>49</v>
      </c>
      <c r="N39" s="28" t="s">
        <v>50</v>
      </c>
      <c r="O39" s="28"/>
      <c r="P39" s="28"/>
      <c r="Q39" s="26"/>
    </row>
    <row r="40" spans="1:17" ht="18.95" customHeight="1" x14ac:dyDescent="0.2">
      <c r="A40" s="26">
        <v>44482</v>
      </c>
      <c r="B40" s="27" t="s">
        <v>44</v>
      </c>
      <c r="C40" s="27" t="s">
        <v>45</v>
      </c>
      <c r="D40" s="27" t="s">
        <v>88</v>
      </c>
      <c r="E40" s="28" t="s">
        <v>47</v>
      </c>
      <c r="F40" s="28" t="s">
        <v>48</v>
      </c>
      <c r="G40" s="29">
        <v>-12</v>
      </c>
      <c r="H40" s="29">
        <v>233.33</v>
      </c>
      <c r="I40" s="29">
        <v>2799.96</v>
      </c>
      <c r="J40" s="29">
        <v>26</v>
      </c>
      <c r="K40" s="29">
        <v>233.33</v>
      </c>
      <c r="L40" s="29">
        <v>6066.58</v>
      </c>
      <c r="M40" s="27" t="s">
        <v>49</v>
      </c>
      <c r="N40" s="28" t="s">
        <v>50</v>
      </c>
      <c r="O40" s="28"/>
      <c r="P40" s="28"/>
      <c r="Q40" s="26"/>
    </row>
    <row r="41" spans="1:17" ht="18.95" customHeight="1" x14ac:dyDescent="0.2">
      <c r="A41" s="26">
        <v>44480</v>
      </c>
      <c r="B41" s="27" t="s">
        <v>44</v>
      </c>
      <c r="C41" s="27" t="s">
        <v>45</v>
      </c>
      <c r="D41" s="27" t="s">
        <v>89</v>
      </c>
      <c r="E41" s="28" t="s">
        <v>47</v>
      </c>
      <c r="F41" s="28" t="s">
        <v>48</v>
      </c>
      <c r="G41" s="29">
        <v>-4</v>
      </c>
      <c r="H41" s="29">
        <v>233.33</v>
      </c>
      <c r="I41" s="29">
        <v>933.32</v>
      </c>
      <c r="J41" s="29">
        <v>38</v>
      </c>
      <c r="K41" s="29">
        <v>233.33</v>
      </c>
      <c r="L41" s="29">
        <v>8866.5400000000009</v>
      </c>
      <c r="M41" s="27" t="s">
        <v>49</v>
      </c>
      <c r="N41" s="28" t="s">
        <v>50</v>
      </c>
      <c r="O41" s="28"/>
      <c r="P41" s="28"/>
      <c r="Q41" s="26"/>
    </row>
    <row r="42" spans="1:17" ht="18.95" customHeight="1" x14ac:dyDescent="0.2">
      <c r="A42" s="26">
        <v>44479</v>
      </c>
      <c r="B42" s="27" t="s">
        <v>44</v>
      </c>
      <c r="C42" s="27" t="s">
        <v>45</v>
      </c>
      <c r="D42" s="27" t="s">
        <v>90</v>
      </c>
      <c r="E42" s="28" t="s">
        <v>47</v>
      </c>
      <c r="F42" s="28" t="s">
        <v>48</v>
      </c>
      <c r="G42" s="29">
        <v>-6</v>
      </c>
      <c r="H42" s="29">
        <v>233.33</v>
      </c>
      <c r="I42" s="29">
        <v>1399.98</v>
      </c>
      <c r="J42" s="29">
        <v>42</v>
      </c>
      <c r="K42" s="29">
        <v>233.33</v>
      </c>
      <c r="L42" s="29">
        <v>9799.86</v>
      </c>
      <c r="M42" s="27" t="s">
        <v>49</v>
      </c>
      <c r="N42" s="28" t="s">
        <v>50</v>
      </c>
      <c r="O42" s="28"/>
      <c r="P42" s="28"/>
      <c r="Q42" s="26"/>
    </row>
    <row r="43" spans="1:17" ht="18.95" customHeight="1" x14ac:dyDescent="0.2">
      <c r="A43" s="26">
        <v>44476</v>
      </c>
      <c r="B43" s="27" t="s">
        <v>44</v>
      </c>
      <c r="C43" s="27" t="s">
        <v>45</v>
      </c>
      <c r="D43" s="27" t="s">
        <v>91</v>
      </c>
      <c r="E43" s="28" t="s">
        <v>47</v>
      </c>
      <c r="F43" s="28" t="s">
        <v>48</v>
      </c>
      <c r="G43" s="29">
        <v>-30</v>
      </c>
      <c r="H43" s="29">
        <v>233.33</v>
      </c>
      <c r="I43" s="29">
        <v>6999.9</v>
      </c>
      <c r="J43" s="29">
        <v>26</v>
      </c>
      <c r="K43" s="29">
        <v>233.33</v>
      </c>
      <c r="L43" s="29">
        <v>6066.58</v>
      </c>
      <c r="M43" s="27" t="s">
        <v>49</v>
      </c>
      <c r="N43" s="28" t="s">
        <v>50</v>
      </c>
      <c r="O43" s="28"/>
      <c r="P43" s="28"/>
      <c r="Q43" s="26"/>
    </row>
    <row r="44" spans="1:17" ht="18.95" customHeight="1" x14ac:dyDescent="0.2">
      <c r="A44" s="26">
        <v>44475</v>
      </c>
      <c r="B44" s="27" t="s">
        <v>44</v>
      </c>
      <c r="C44" s="27" t="s">
        <v>45</v>
      </c>
      <c r="D44" s="27" t="s">
        <v>92</v>
      </c>
      <c r="E44" s="28" t="s">
        <v>47</v>
      </c>
      <c r="F44" s="28" t="s">
        <v>48</v>
      </c>
      <c r="G44" s="29">
        <v>-6</v>
      </c>
      <c r="H44" s="29">
        <v>233.33</v>
      </c>
      <c r="I44" s="29">
        <v>1399.98</v>
      </c>
      <c r="J44" s="29">
        <v>56</v>
      </c>
      <c r="K44" s="29">
        <v>233.33</v>
      </c>
      <c r="L44" s="29">
        <v>13066.48</v>
      </c>
      <c r="M44" s="27" t="s">
        <v>49</v>
      </c>
      <c r="N44" s="28" t="s">
        <v>50</v>
      </c>
      <c r="O44" s="28"/>
      <c r="P44" s="28"/>
      <c r="Q44" s="26"/>
    </row>
    <row r="45" spans="1:17" ht="18.95" customHeight="1" x14ac:dyDescent="0.2">
      <c r="A45" s="26">
        <v>44473</v>
      </c>
      <c r="B45" s="27" t="s">
        <v>44</v>
      </c>
      <c r="C45" s="27" t="s">
        <v>45</v>
      </c>
      <c r="D45" s="27" t="s">
        <v>93</v>
      </c>
      <c r="E45" s="28" t="s">
        <v>47</v>
      </c>
      <c r="F45" s="28" t="s">
        <v>48</v>
      </c>
      <c r="G45" s="29">
        <v>-3</v>
      </c>
      <c r="H45" s="29">
        <v>233.33</v>
      </c>
      <c r="I45" s="29">
        <v>699.99</v>
      </c>
      <c r="J45" s="29">
        <v>42</v>
      </c>
      <c r="K45" s="29">
        <v>233.33</v>
      </c>
      <c r="L45" s="29">
        <v>9799.86</v>
      </c>
      <c r="M45" s="27" t="s">
        <v>49</v>
      </c>
      <c r="N45" s="28" t="s">
        <v>50</v>
      </c>
      <c r="O45" s="28"/>
      <c r="P45" s="28"/>
      <c r="Q45" s="26"/>
    </row>
    <row r="46" spans="1:17" ht="18.95" customHeight="1" x14ac:dyDescent="0.2">
      <c r="A46" s="26">
        <v>44472</v>
      </c>
      <c r="B46" s="27" t="s">
        <v>44</v>
      </c>
      <c r="C46" s="27" t="s">
        <v>45</v>
      </c>
      <c r="D46" s="27" t="s">
        <v>94</v>
      </c>
      <c r="E46" s="28" t="s">
        <v>47</v>
      </c>
      <c r="F46" s="28" t="s">
        <v>48</v>
      </c>
      <c r="G46" s="29">
        <v>-10</v>
      </c>
      <c r="H46" s="29">
        <v>233.33</v>
      </c>
      <c r="I46" s="29">
        <v>2333.3000000000002</v>
      </c>
      <c r="J46" s="29">
        <v>23</v>
      </c>
      <c r="K46" s="29">
        <v>233.33</v>
      </c>
      <c r="L46" s="29">
        <v>5366.59</v>
      </c>
      <c r="M46" s="27" t="s">
        <v>49</v>
      </c>
      <c r="N46" s="28" t="s">
        <v>50</v>
      </c>
      <c r="O46" s="28"/>
      <c r="P46" s="28"/>
      <c r="Q46" s="26"/>
    </row>
    <row r="47" spans="1:17" ht="18.95" customHeight="1" x14ac:dyDescent="0.2">
      <c r="A47" s="26">
        <v>44469</v>
      </c>
      <c r="B47" s="27" t="s">
        <v>44</v>
      </c>
      <c r="C47" s="27" t="s">
        <v>45</v>
      </c>
      <c r="D47" s="27" t="s">
        <v>95</v>
      </c>
      <c r="E47" s="28" t="s">
        <v>47</v>
      </c>
      <c r="F47" s="28" t="s">
        <v>48</v>
      </c>
      <c r="G47" s="29">
        <v>-7</v>
      </c>
      <c r="H47" s="29">
        <v>233.33</v>
      </c>
      <c r="I47" s="29">
        <v>1633.31</v>
      </c>
      <c r="J47" s="29">
        <v>33</v>
      </c>
      <c r="K47" s="29">
        <v>233.33</v>
      </c>
      <c r="L47" s="29">
        <v>7699.89</v>
      </c>
      <c r="M47" s="27" t="s">
        <v>49</v>
      </c>
      <c r="N47" s="28" t="s">
        <v>50</v>
      </c>
      <c r="O47" s="28"/>
      <c r="P47" s="28"/>
      <c r="Q47" s="26"/>
    </row>
    <row r="48" spans="1:17" ht="18.95" customHeight="1" x14ac:dyDescent="0.2">
      <c r="A48" s="26">
        <v>44467</v>
      </c>
      <c r="B48" s="27" t="s">
        <v>44</v>
      </c>
      <c r="C48" s="27" t="s">
        <v>45</v>
      </c>
      <c r="D48" s="27" t="s">
        <v>96</v>
      </c>
      <c r="E48" s="28" t="s">
        <v>47</v>
      </c>
      <c r="F48" s="28" t="s">
        <v>48</v>
      </c>
      <c r="G48" s="29">
        <v>-6</v>
      </c>
      <c r="H48" s="29">
        <v>233.33</v>
      </c>
      <c r="I48" s="29">
        <v>1399.98</v>
      </c>
      <c r="J48" s="29">
        <v>20</v>
      </c>
      <c r="K48" s="29">
        <v>233.33</v>
      </c>
      <c r="L48" s="29">
        <v>4666.6000000000004</v>
      </c>
      <c r="M48" s="27" t="s">
        <v>49</v>
      </c>
      <c r="N48" s="28" t="s">
        <v>50</v>
      </c>
      <c r="O48" s="28"/>
      <c r="P48" s="28"/>
      <c r="Q48" s="26"/>
    </row>
    <row r="49" spans="1:17" ht="18.95" customHeight="1" x14ac:dyDescent="0.2">
      <c r="A49" s="26">
        <v>44466</v>
      </c>
      <c r="B49" s="27" t="s">
        <v>44</v>
      </c>
      <c r="C49" s="27" t="s">
        <v>45</v>
      </c>
      <c r="D49" s="27" t="s">
        <v>97</v>
      </c>
      <c r="E49" s="28" t="s">
        <v>47</v>
      </c>
      <c r="F49" s="28" t="s">
        <v>48</v>
      </c>
      <c r="G49" s="29">
        <v>-42</v>
      </c>
      <c r="H49" s="29">
        <v>233.33</v>
      </c>
      <c r="I49" s="29">
        <v>9799.86</v>
      </c>
      <c r="J49" s="29">
        <v>26</v>
      </c>
      <c r="K49" s="29">
        <v>233.33</v>
      </c>
      <c r="L49" s="29">
        <v>6066.58</v>
      </c>
      <c r="M49" s="27" t="s">
        <v>49</v>
      </c>
      <c r="N49" s="28" t="s">
        <v>50</v>
      </c>
      <c r="O49" s="28"/>
      <c r="P49" s="28"/>
      <c r="Q49" s="26"/>
    </row>
    <row r="50" spans="1:17" ht="18.95" customHeight="1" x14ac:dyDescent="0.2">
      <c r="A50" s="26">
        <v>44462</v>
      </c>
      <c r="B50" s="27" t="s">
        <v>44</v>
      </c>
      <c r="C50" s="27" t="s">
        <v>45</v>
      </c>
      <c r="D50" s="27" t="s">
        <v>98</v>
      </c>
      <c r="E50" s="28" t="s">
        <v>47</v>
      </c>
      <c r="F50" s="28" t="s">
        <v>48</v>
      </c>
      <c r="G50" s="29">
        <v>-6</v>
      </c>
      <c r="H50" s="29">
        <v>233.33</v>
      </c>
      <c r="I50" s="29">
        <v>1399.98</v>
      </c>
      <c r="J50" s="29">
        <v>46</v>
      </c>
      <c r="K50" s="29">
        <v>233.33</v>
      </c>
      <c r="L50" s="29">
        <v>10733.18</v>
      </c>
      <c r="M50" s="27" t="s">
        <v>49</v>
      </c>
      <c r="N50" s="28" t="s">
        <v>50</v>
      </c>
      <c r="O50" s="28"/>
      <c r="P50" s="28"/>
      <c r="Q50" s="26"/>
    </row>
    <row r="51" spans="1:17" ht="18.95" customHeight="1" x14ac:dyDescent="0.2">
      <c r="A51" s="26">
        <v>44461</v>
      </c>
      <c r="B51" s="27" t="s">
        <v>44</v>
      </c>
      <c r="C51" s="27" t="s">
        <v>45</v>
      </c>
      <c r="D51" s="27" t="s">
        <v>99</v>
      </c>
      <c r="E51" s="28" t="s">
        <v>47</v>
      </c>
      <c r="F51" s="28" t="s">
        <v>48</v>
      </c>
      <c r="G51" s="29">
        <v>-5</v>
      </c>
      <c r="H51" s="29">
        <v>233.33</v>
      </c>
      <c r="I51" s="29">
        <v>1166.6500000000001</v>
      </c>
      <c r="J51" s="29">
        <v>32</v>
      </c>
      <c r="K51" s="29">
        <v>233.33</v>
      </c>
      <c r="L51" s="29">
        <v>7466.56</v>
      </c>
      <c r="M51" s="27" t="s">
        <v>49</v>
      </c>
      <c r="N51" s="28" t="s">
        <v>50</v>
      </c>
      <c r="O51" s="28"/>
      <c r="P51" s="28"/>
      <c r="Q51" s="26"/>
    </row>
    <row r="52" spans="1:17" ht="18.95" customHeight="1" x14ac:dyDescent="0.2">
      <c r="A52" s="26">
        <v>44460</v>
      </c>
      <c r="B52" s="27" t="s">
        <v>44</v>
      </c>
      <c r="C52" s="27" t="s">
        <v>45</v>
      </c>
      <c r="D52" s="27" t="s">
        <v>100</v>
      </c>
      <c r="E52" s="28" t="s">
        <v>47</v>
      </c>
      <c r="F52" s="28" t="s">
        <v>48</v>
      </c>
      <c r="G52" s="29">
        <v>-8</v>
      </c>
      <c r="H52" s="29">
        <v>233.33</v>
      </c>
      <c r="I52" s="29">
        <v>1866.64</v>
      </c>
      <c r="J52" s="29">
        <v>37</v>
      </c>
      <c r="K52" s="29">
        <v>233.33</v>
      </c>
      <c r="L52" s="29">
        <v>8633.2099999999991</v>
      </c>
      <c r="M52" s="27" t="s">
        <v>49</v>
      </c>
      <c r="N52" s="28" t="s">
        <v>50</v>
      </c>
      <c r="O52" s="28"/>
      <c r="P52" s="28"/>
      <c r="Q52" s="26"/>
    </row>
    <row r="53" spans="1:17" ht="18.95" customHeight="1" x14ac:dyDescent="0.2">
      <c r="A53" s="26">
        <v>44458</v>
      </c>
      <c r="B53" s="27" t="s">
        <v>44</v>
      </c>
      <c r="C53" s="27" t="s">
        <v>45</v>
      </c>
      <c r="D53" s="27" t="s">
        <v>101</v>
      </c>
      <c r="E53" s="28" t="s">
        <v>47</v>
      </c>
      <c r="F53" s="28" t="s">
        <v>48</v>
      </c>
      <c r="G53" s="29">
        <v>-14</v>
      </c>
      <c r="H53" s="29">
        <v>233.33</v>
      </c>
      <c r="I53" s="29">
        <v>3266.62</v>
      </c>
      <c r="J53" s="29">
        <v>23</v>
      </c>
      <c r="K53" s="29">
        <v>233.33</v>
      </c>
      <c r="L53" s="29">
        <v>5366.59</v>
      </c>
      <c r="M53" s="27" t="s">
        <v>49</v>
      </c>
      <c r="N53" s="28" t="s">
        <v>50</v>
      </c>
      <c r="O53" s="28"/>
      <c r="P53" s="28"/>
      <c r="Q53" s="26"/>
    </row>
    <row r="54" spans="1:17" ht="18.95" customHeight="1" x14ac:dyDescent="0.2">
      <c r="A54" s="26">
        <v>44455</v>
      </c>
      <c r="B54" s="27" t="s">
        <v>44</v>
      </c>
      <c r="C54" s="27" t="s">
        <v>45</v>
      </c>
      <c r="D54" s="27" t="s">
        <v>102</v>
      </c>
      <c r="E54" s="28" t="s">
        <v>47</v>
      </c>
      <c r="F54" s="28" t="s">
        <v>48</v>
      </c>
      <c r="G54" s="29">
        <v>-6</v>
      </c>
      <c r="H54" s="29">
        <v>233.33</v>
      </c>
      <c r="I54" s="29">
        <v>1399.98</v>
      </c>
      <c r="J54" s="29">
        <v>37</v>
      </c>
      <c r="K54" s="29">
        <v>233.33</v>
      </c>
      <c r="L54" s="29">
        <v>8633.2099999999991</v>
      </c>
      <c r="M54" s="27" t="s">
        <v>49</v>
      </c>
      <c r="N54" s="28" t="s">
        <v>50</v>
      </c>
      <c r="O54" s="28"/>
      <c r="P54" s="28"/>
      <c r="Q54" s="26"/>
    </row>
    <row r="55" spans="1:17" ht="18.95" customHeight="1" x14ac:dyDescent="0.2">
      <c r="A55" s="26">
        <v>44453</v>
      </c>
      <c r="B55" s="27" t="s">
        <v>44</v>
      </c>
      <c r="C55" s="27" t="s">
        <v>45</v>
      </c>
      <c r="D55" s="27" t="s">
        <v>103</v>
      </c>
      <c r="E55" s="28" t="s">
        <v>47</v>
      </c>
      <c r="F55" s="28" t="s">
        <v>48</v>
      </c>
      <c r="G55" s="29">
        <v>-22</v>
      </c>
      <c r="H55" s="29">
        <v>233.33</v>
      </c>
      <c r="I55" s="29">
        <v>5133.26</v>
      </c>
      <c r="J55" s="29">
        <v>23</v>
      </c>
      <c r="K55" s="29">
        <v>233.33</v>
      </c>
      <c r="L55" s="29">
        <v>5366.59</v>
      </c>
      <c r="M55" s="27" t="s">
        <v>49</v>
      </c>
      <c r="N55" s="28" t="s">
        <v>50</v>
      </c>
      <c r="O55" s="28"/>
      <c r="P55" s="28"/>
      <c r="Q55" s="26"/>
    </row>
    <row r="56" spans="1:17" ht="18.95" customHeight="1" x14ac:dyDescent="0.2">
      <c r="A56" s="26">
        <v>44451</v>
      </c>
      <c r="B56" s="27" t="s">
        <v>44</v>
      </c>
      <c r="C56" s="27" t="s">
        <v>45</v>
      </c>
      <c r="D56" s="27" t="s">
        <v>104</v>
      </c>
      <c r="E56" s="28" t="s">
        <v>47</v>
      </c>
      <c r="F56" s="28" t="s">
        <v>48</v>
      </c>
      <c r="G56" s="29">
        <v>-6</v>
      </c>
      <c r="H56" s="29">
        <v>233.33</v>
      </c>
      <c r="I56" s="29">
        <v>1399.98</v>
      </c>
      <c r="J56" s="29">
        <v>23</v>
      </c>
      <c r="K56" s="29">
        <v>233.33</v>
      </c>
      <c r="L56" s="29">
        <v>5366.59</v>
      </c>
      <c r="M56" s="27" t="s">
        <v>49</v>
      </c>
      <c r="N56" s="28" t="s">
        <v>50</v>
      </c>
      <c r="O56" s="28"/>
      <c r="P56" s="28"/>
      <c r="Q56" s="26"/>
    </row>
    <row r="57" spans="1:17" ht="18.95" customHeight="1" x14ac:dyDescent="0.2">
      <c r="A57" s="26">
        <v>44448</v>
      </c>
      <c r="B57" s="27" t="s">
        <v>44</v>
      </c>
      <c r="C57" s="27" t="s">
        <v>45</v>
      </c>
      <c r="D57" s="27" t="s">
        <v>105</v>
      </c>
      <c r="E57" s="28" t="s">
        <v>47</v>
      </c>
      <c r="F57" s="28" t="s">
        <v>48</v>
      </c>
      <c r="G57" s="29">
        <v>-5</v>
      </c>
      <c r="H57" s="29">
        <v>233.33</v>
      </c>
      <c r="I57" s="29">
        <v>1166.6500000000001</v>
      </c>
      <c r="J57" s="29">
        <v>29</v>
      </c>
      <c r="K57" s="29">
        <v>233.33</v>
      </c>
      <c r="L57" s="29">
        <v>6766.57</v>
      </c>
      <c r="M57" s="27" t="s">
        <v>49</v>
      </c>
      <c r="N57" s="28" t="s">
        <v>50</v>
      </c>
      <c r="O57" s="28"/>
      <c r="P57" s="28"/>
      <c r="Q57" s="26"/>
    </row>
    <row r="58" spans="1:17" ht="18.95" customHeight="1" x14ac:dyDescent="0.2">
      <c r="A58" s="26">
        <v>44447</v>
      </c>
      <c r="B58" s="27" t="s">
        <v>44</v>
      </c>
      <c r="C58" s="27" t="s">
        <v>45</v>
      </c>
      <c r="D58" s="27" t="s">
        <v>106</v>
      </c>
      <c r="E58" s="28" t="s">
        <v>47</v>
      </c>
      <c r="F58" s="28" t="s">
        <v>48</v>
      </c>
      <c r="G58" s="29">
        <v>-6</v>
      </c>
      <c r="H58" s="29">
        <v>233.33</v>
      </c>
      <c r="I58" s="29">
        <v>1399.98</v>
      </c>
      <c r="J58" s="29">
        <v>34</v>
      </c>
      <c r="K58" s="29">
        <v>233.33</v>
      </c>
      <c r="L58" s="29">
        <v>7933.22</v>
      </c>
      <c r="M58" s="27" t="s">
        <v>49</v>
      </c>
      <c r="N58" s="28" t="s">
        <v>50</v>
      </c>
      <c r="O58" s="28"/>
      <c r="P58" s="28"/>
      <c r="Q58" s="26"/>
    </row>
    <row r="59" spans="1:17" ht="18.95" customHeight="1" x14ac:dyDescent="0.2">
      <c r="A59" s="26">
        <v>44445</v>
      </c>
      <c r="B59" s="27" t="s">
        <v>44</v>
      </c>
      <c r="C59" s="27" t="s">
        <v>45</v>
      </c>
      <c r="D59" s="27" t="s">
        <v>107</v>
      </c>
      <c r="E59" s="28" t="s">
        <v>47</v>
      </c>
      <c r="F59" s="28" t="s">
        <v>48</v>
      </c>
      <c r="G59" s="29">
        <v>-25</v>
      </c>
      <c r="H59" s="29">
        <v>233.33</v>
      </c>
      <c r="I59" s="29">
        <v>5833.25</v>
      </c>
      <c r="J59" s="29">
        <v>20</v>
      </c>
      <c r="K59" s="29">
        <v>233.33</v>
      </c>
      <c r="L59" s="29">
        <v>4666.6000000000004</v>
      </c>
      <c r="M59" s="27" t="s">
        <v>49</v>
      </c>
      <c r="N59" s="28" t="s">
        <v>50</v>
      </c>
      <c r="O59" s="28"/>
      <c r="P59" s="28"/>
      <c r="Q59" s="26"/>
    </row>
    <row r="60" spans="1:17" ht="18.95" customHeight="1" x14ac:dyDescent="0.2">
      <c r="A60" s="26">
        <v>44444</v>
      </c>
      <c r="B60" s="27" t="s">
        <v>44</v>
      </c>
      <c r="C60" s="27" t="s">
        <v>45</v>
      </c>
      <c r="D60" s="27" t="s">
        <v>108</v>
      </c>
      <c r="E60" s="28" t="s">
        <v>47</v>
      </c>
      <c r="F60" s="28" t="s">
        <v>48</v>
      </c>
      <c r="G60" s="29">
        <v>-16</v>
      </c>
      <c r="H60" s="29">
        <v>233.33</v>
      </c>
      <c r="I60" s="29">
        <v>3733.28</v>
      </c>
      <c r="J60" s="29">
        <v>23</v>
      </c>
      <c r="K60" s="29">
        <v>233.33</v>
      </c>
      <c r="L60" s="29">
        <v>5366.59</v>
      </c>
      <c r="M60" s="27" t="s">
        <v>49</v>
      </c>
      <c r="N60" s="28" t="s">
        <v>50</v>
      </c>
      <c r="O60" s="28"/>
      <c r="P60" s="28"/>
      <c r="Q60" s="26"/>
    </row>
    <row r="61" spans="1:17" ht="18.95" customHeight="1" x14ac:dyDescent="0.2">
      <c r="A61" s="26">
        <v>44441</v>
      </c>
      <c r="B61" s="27" t="s">
        <v>44</v>
      </c>
      <c r="C61" s="27" t="s">
        <v>45</v>
      </c>
      <c r="D61" s="27" t="s">
        <v>109</v>
      </c>
      <c r="E61" s="28" t="s">
        <v>47</v>
      </c>
      <c r="F61" s="28" t="s">
        <v>48</v>
      </c>
      <c r="G61" s="29">
        <v>-3</v>
      </c>
      <c r="H61" s="29">
        <v>233.33</v>
      </c>
      <c r="I61" s="29">
        <v>699.99</v>
      </c>
      <c r="J61" s="29">
        <v>39</v>
      </c>
      <c r="K61" s="29">
        <v>233.33</v>
      </c>
      <c r="L61" s="29">
        <v>9099.8700000000008</v>
      </c>
      <c r="M61" s="27" t="s">
        <v>49</v>
      </c>
      <c r="N61" s="28" t="s">
        <v>50</v>
      </c>
      <c r="O61" s="28"/>
      <c r="P61" s="28"/>
      <c r="Q61" s="26"/>
    </row>
    <row r="62" spans="1:17" ht="18.95" customHeight="1" x14ac:dyDescent="0.2">
      <c r="A62" s="26">
        <v>44440</v>
      </c>
      <c r="B62" s="27" t="s">
        <v>44</v>
      </c>
      <c r="C62" s="27" t="s">
        <v>45</v>
      </c>
      <c r="D62" s="27" t="s">
        <v>110</v>
      </c>
      <c r="E62" s="28" t="s">
        <v>47</v>
      </c>
      <c r="F62" s="28" t="s">
        <v>48</v>
      </c>
      <c r="G62" s="29">
        <v>-4</v>
      </c>
      <c r="H62" s="29">
        <v>233.33</v>
      </c>
      <c r="I62" s="29">
        <v>933.32</v>
      </c>
      <c r="J62" s="29">
        <v>22</v>
      </c>
      <c r="K62" s="29">
        <v>233.33</v>
      </c>
      <c r="L62" s="29">
        <v>5133.26</v>
      </c>
      <c r="M62" s="27" t="s">
        <v>49</v>
      </c>
      <c r="N62" s="28" t="s">
        <v>50</v>
      </c>
      <c r="O62" s="28"/>
      <c r="P62" s="28"/>
      <c r="Q62" s="26"/>
    </row>
    <row r="63" spans="1:17" ht="18.95" customHeight="1" x14ac:dyDescent="0.2">
      <c r="A63" s="26">
        <v>44439</v>
      </c>
      <c r="B63" s="27" t="s">
        <v>44</v>
      </c>
      <c r="C63" s="27" t="s">
        <v>45</v>
      </c>
      <c r="D63" s="27" t="s">
        <v>111</v>
      </c>
      <c r="E63" s="28" t="s">
        <v>47</v>
      </c>
      <c r="F63" s="28" t="s">
        <v>48</v>
      </c>
      <c r="G63" s="29">
        <v>-5</v>
      </c>
      <c r="H63" s="29">
        <v>233.33</v>
      </c>
      <c r="I63" s="29">
        <v>1166.6500000000001</v>
      </c>
      <c r="J63" s="29">
        <v>26</v>
      </c>
      <c r="K63" s="29">
        <v>233.33</v>
      </c>
      <c r="L63" s="29">
        <v>6066.58</v>
      </c>
      <c r="M63" s="27" t="s">
        <v>49</v>
      </c>
      <c r="N63" s="28" t="s">
        <v>50</v>
      </c>
      <c r="O63" s="28"/>
      <c r="P63" s="28"/>
      <c r="Q63" s="26"/>
    </row>
    <row r="64" spans="1:17" ht="18.95" customHeight="1" x14ac:dyDescent="0.2">
      <c r="A64" s="26">
        <v>44437</v>
      </c>
      <c r="B64" s="27" t="s">
        <v>44</v>
      </c>
      <c r="C64" s="27" t="s">
        <v>45</v>
      </c>
      <c r="D64" s="27" t="s">
        <v>112</v>
      </c>
      <c r="E64" s="28" t="s">
        <v>47</v>
      </c>
      <c r="F64" s="28" t="s">
        <v>48</v>
      </c>
      <c r="G64" s="29">
        <v>-16</v>
      </c>
      <c r="H64" s="29">
        <v>233.33</v>
      </c>
      <c r="I64" s="29">
        <v>3733.28</v>
      </c>
      <c r="J64" s="29">
        <v>31</v>
      </c>
      <c r="K64" s="29">
        <v>233.33</v>
      </c>
      <c r="L64" s="29">
        <v>7233.23</v>
      </c>
      <c r="M64" s="27" t="s">
        <v>49</v>
      </c>
      <c r="N64" s="28" t="s">
        <v>50</v>
      </c>
      <c r="O64" s="28"/>
      <c r="P64" s="28"/>
      <c r="Q64" s="26"/>
    </row>
    <row r="65" spans="1:17" ht="18.95" customHeight="1" x14ac:dyDescent="0.2">
      <c r="A65" s="26">
        <v>44434</v>
      </c>
      <c r="B65" s="27" t="s">
        <v>44</v>
      </c>
      <c r="C65" s="27" t="s">
        <v>45</v>
      </c>
      <c r="D65" s="27" t="s">
        <v>113</v>
      </c>
      <c r="E65" s="28" t="s">
        <v>47</v>
      </c>
      <c r="F65" s="28" t="s">
        <v>48</v>
      </c>
      <c r="G65" s="29">
        <v>-4</v>
      </c>
      <c r="H65" s="29">
        <v>233.33</v>
      </c>
      <c r="I65" s="29">
        <v>933.32</v>
      </c>
      <c r="J65" s="29">
        <v>25</v>
      </c>
      <c r="K65" s="29">
        <v>233.33</v>
      </c>
      <c r="L65" s="29">
        <v>5833.25</v>
      </c>
      <c r="M65" s="27" t="s">
        <v>49</v>
      </c>
      <c r="N65" s="28" t="s">
        <v>50</v>
      </c>
      <c r="O65" s="28"/>
      <c r="P65" s="28"/>
      <c r="Q65" s="26"/>
    </row>
    <row r="66" spans="1:17" ht="18.95" customHeight="1" x14ac:dyDescent="0.2">
      <c r="A66" s="26">
        <v>44432</v>
      </c>
      <c r="B66" s="27" t="s">
        <v>44</v>
      </c>
      <c r="C66" s="27" t="s">
        <v>45</v>
      </c>
      <c r="D66" s="27" t="s">
        <v>114</v>
      </c>
      <c r="E66" s="28" t="s">
        <v>47</v>
      </c>
      <c r="F66" s="28" t="s">
        <v>48</v>
      </c>
      <c r="G66" s="29">
        <v>-30</v>
      </c>
      <c r="H66" s="29">
        <v>233.33</v>
      </c>
      <c r="I66" s="29">
        <v>6999.9</v>
      </c>
      <c r="J66" s="29">
        <v>7</v>
      </c>
      <c r="K66" s="29">
        <v>233.33</v>
      </c>
      <c r="L66" s="29">
        <v>1633.31</v>
      </c>
      <c r="M66" s="27" t="s">
        <v>49</v>
      </c>
      <c r="N66" s="28" t="s">
        <v>50</v>
      </c>
      <c r="O66" s="28"/>
      <c r="P66" s="28"/>
      <c r="Q66" s="26"/>
    </row>
    <row r="67" spans="1:17" ht="18.95" customHeight="1" x14ac:dyDescent="0.2">
      <c r="A67" s="26">
        <v>44430</v>
      </c>
      <c r="B67" s="27" t="s">
        <v>44</v>
      </c>
      <c r="C67" s="27" t="s">
        <v>45</v>
      </c>
      <c r="D67" s="27" t="s">
        <v>115</v>
      </c>
      <c r="E67" s="28" t="s">
        <v>47</v>
      </c>
      <c r="F67" s="28" t="s">
        <v>48</v>
      </c>
      <c r="G67" s="29">
        <v>-18</v>
      </c>
      <c r="H67" s="29">
        <v>233.33</v>
      </c>
      <c r="I67" s="29">
        <v>4199.9399999999996</v>
      </c>
      <c r="J67" s="29">
        <v>12</v>
      </c>
      <c r="K67" s="29">
        <v>233.33</v>
      </c>
      <c r="L67" s="29">
        <v>2799.96</v>
      </c>
      <c r="M67" s="27" t="s">
        <v>49</v>
      </c>
      <c r="N67" s="28" t="s">
        <v>50</v>
      </c>
      <c r="O67" s="28"/>
      <c r="P67" s="28"/>
      <c r="Q67" s="26"/>
    </row>
    <row r="68" spans="1:17" ht="18.95" customHeight="1" x14ac:dyDescent="0.2">
      <c r="A68" s="26">
        <v>44427</v>
      </c>
      <c r="B68" s="27" t="s">
        <v>44</v>
      </c>
      <c r="C68" s="27" t="s">
        <v>45</v>
      </c>
      <c r="D68" s="27" t="s">
        <v>116</v>
      </c>
      <c r="E68" s="28" t="s">
        <v>47</v>
      </c>
      <c r="F68" s="28" t="s">
        <v>48</v>
      </c>
      <c r="G68" s="29">
        <v>-6</v>
      </c>
      <c r="H68" s="29">
        <v>233.33</v>
      </c>
      <c r="I68" s="29">
        <v>1399.98</v>
      </c>
      <c r="J68" s="29">
        <v>30</v>
      </c>
      <c r="K68" s="29">
        <v>233.33</v>
      </c>
      <c r="L68" s="29">
        <v>6999.9</v>
      </c>
      <c r="M68" s="27" t="s">
        <v>49</v>
      </c>
      <c r="N68" s="28" t="s">
        <v>50</v>
      </c>
      <c r="O68" s="28"/>
      <c r="P68" s="28"/>
      <c r="Q68" s="26"/>
    </row>
    <row r="69" spans="1:17" ht="18.95" customHeight="1" x14ac:dyDescent="0.2">
      <c r="A69" s="26">
        <v>44425</v>
      </c>
      <c r="B69" s="27" t="s">
        <v>44</v>
      </c>
      <c r="C69" s="27" t="s">
        <v>45</v>
      </c>
      <c r="D69" s="27" t="s">
        <v>117</v>
      </c>
      <c r="E69" s="28" t="s">
        <v>47</v>
      </c>
      <c r="F69" s="28" t="s">
        <v>48</v>
      </c>
      <c r="G69" s="29">
        <v>-4</v>
      </c>
      <c r="H69" s="29">
        <v>233.33</v>
      </c>
      <c r="I69" s="29">
        <v>933.32</v>
      </c>
      <c r="J69" s="29">
        <v>11</v>
      </c>
      <c r="K69" s="29">
        <v>233.33</v>
      </c>
      <c r="L69" s="29">
        <v>2566.63</v>
      </c>
      <c r="M69" s="27" t="s">
        <v>49</v>
      </c>
      <c r="N69" s="28" t="s">
        <v>50</v>
      </c>
      <c r="O69" s="28"/>
      <c r="P69" s="28"/>
      <c r="Q69" s="26"/>
    </row>
    <row r="70" spans="1:17" ht="18.95" customHeight="1" x14ac:dyDescent="0.2">
      <c r="A70" s="26">
        <v>44424</v>
      </c>
      <c r="B70" s="27" t="s">
        <v>44</v>
      </c>
      <c r="C70" s="27" t="s">
        <v>45</v>
      </c>
      <c r="D70" s="27" t="s">
        <v>118</v>
      </c>
      <c r="E70" s="28" t="s">
        <v>47</v>
      </c>
      <c r="F70" s="28" t="s">
        <v>48</v>
      </c>
      <c r="G70" s="29">
        <v>-22</v>
      </c>
      <c r="H70" s="29">
        <v>233.33</v>
      </c>
      <c r="I70" s="29">
        <v>5133.26</v>
      </c>
      <c r="J70" s="29">
        <v>3</v>
      </c>
      <c r="K70" s="29">
        <v>233.33</v>
      </c>
      <c r="L70" s="29">
        <v>699.99</v>
      </c>
      <c r="M70" s="27" t="s">
        <v>49</v>
      </c>
      <c r="N70" s="28" t="s">
        <v>50</v>
      </c>
      <c r="O70" s="28"/>
      <c r="P70" s="28"/>
      <c r="Q70" s="26"/>
    </row>
    <row r="71" spans="1:17" ht="18.95" customHeight="1" x14ac:dyDescent="0.2">
      <c r="A71" s="26">
        <v>44420</v>
      </c>
      <c r="B71" s="27" t="s">
        <v>44</v>
      </c>
      <c r="C71" s="27" t="s">
        <v>45</v>
      </c>
      <c r="D71" s="27" t="s">
        <v>119</v>
      </c>
      <c r="E71" s="28" t="s">
        <v>47</v>
      </c>
      <c r="F71" s="28" t="s">
        <v>48</v>
      </c>
      <c r="G71" s="29">
        <v>-4</v>
      </c>
      <c r="H71" s="29">
        <v>233.33</v>
      </c>
      <c r="I71" s="29">
        <v>933.32</v>
      </c>
      <c r="J71" s="29">
        <v>25</v>
      </c>
      <c r="K71" s="29">
        <v>233.33</v>
      </c>
      <c r="L71" s="29">
        <v>5833.25</v>
      </c>
      <c r="M71" s="27" t="s">
        <v>49</v>
      </c>
      <c r="N71" s="28" t="s">
        <v>50</v>
      </c>
      <c r="O71" s="28"/>
      <c r="P71" s="28"/>
      <c r="Q71" s="26"/>
    </row>
    <row r="72" spans="1:17" ht="18.95" customHeight="1" x14ac:dyDescent="0.2">
      <c r="A72" s="26">
        <v>44419</v>
      </c>
      <c r="B72" s="27" t="s">
        <v>44</v>
      </c>
      <c r="C72" s="27" t="s">
        <v>45</v>
      </c>
      <c r="D72" s="27" t="s">
        <v>120</v>
      </c>
      <c r="E72" s="28" t="s">
        <v>47</v>
      </c>
      <c r="F72" s="28" t="s">
        <v>48</v>
      </c>
      <c r="G72" s="29">
        <v>-16</v>
      </c>
      <c r="H72" s="29">
        <v>233.33</v>
      </c>
      <c r="I72" s="29">
        <v>3733.28</v>
      </c>
      <c r="J72" s="29">
        <v>4</v>
      </c>
      <c r="K72" s="29">
        <v>233.33</v>
      </c>
      <c r="L72" s="29">
        <v>933.32</v>
      </c>
      <c r="M72" s="27" t="s">
        <v>49</v>
      </c>
      <c r="N72" s="28" t="s">
        <v>50</v>
      </c>
      <c r="O72" s="28"/>
      <c r="P72" s="28"/>
      <c r="Q72" s="26"/>
    </row>
    <row r="73" spans="1:17" ht="18.95" customHeight="1" x14ac:dyDescent="0.2">
      <c r="A73" s="26">
        <v>44417</v>
      </c>
      <c r="B73" s="27" t="s">
        <v>44</v>
      </c>
      <c r="C73" s="27" t="s">
        <v>45</v>
      </c>
      <c r="D73" s="27" t="s">
        <v>121</v>
      </c>
      <c r="E73" s="28" t="s">
        <v>47</v>
      </c>
      <c r="F73" s="28" t="s">
        <v>48</v>
      </c>
      <c r="G73" s="29">
        <v>-20</v>
      </c>
      <c r="H73" s="29">
        <v>233.33</v>
      </c>
      <c r="I73" s="29">
        <v>4666.6000000000004</v>
      </c>
      <c r="J73" s="29">
        <v>20</v>
      </c>
      <c r="K73" s="29">
        <v>233.33</v>
      </c>
      <c r="L73" s="29">
        <v>4666.6000000000004</v>
      </c>
      <c r="M73" s="27" t="s">
        <v>49</v>
      </c>
      <c r="N73" s="28" t="s">
        <v>50</v>
      </c>
      <c r="O73" s="28"/>
      <c r="P73" s="28"/>
      <c r="Q73" s="26"/>
    </row>
    <row r="74" spans="1:17" ht="18.95" customHeight="1" x14ac:dyDescent="0.2">
      <c r="A74" s="26">
        <v>44413</v>
      </c>
      <c r="B74" s="27" t="s">
        <v>44</v>
      </c>
      <c r="C74" s="27" t="s">
        <v>45</v>
      </c>
      <c r="D74" s="27" t="s">
        <v>122</v>
      </c>
      <c r="E74" s="28" t="s">
        <v>47</v>
      </c>
      <c r="F74" s="28" t="s">
        <v>48</v>
      </c>
      <c r="G74" s="29">
        <v>-4</v>
      </c>
      <c r="H74" s="29">
        <v>233.33</v>
      </c>
      <c r="I74" s="29">
        <v>933.32</v>
      </c>
      <c r="J74" s="29">
        <v>20</v>
      </c>
      <c r="K74" s="29">
        <v>233.33</v>
      </c>
      <c r="L74" s="29">
        <v>4666.6000000000004</v>
      </c>
      <c r="M74" s="27" t="s">
        <v>49</v>
      </c>
      <c r="N74" s="28" t="s">
        <v>50</v>
      </c>
      <c r="O74" s="28"/>
      <c r="P74" s="28"/>
      <c r="Q74" s="26"/>
    </row>
    <row r="75" spans="1:17" ht="18.95" customHeight="1" x14ac:dyDescent="0.2">
      <c r="A75" s="26">
        <v>44410</v>
      </c>
      <c r="B75" s="27" t="s">
        <v>44</v>
      </c>
      <c r="C75" s="27" t="s">
        <v>45</v>
      </c>
      <c r="D75" s="27" t="s">
        <v>123</v>
      </c>
      <c r="E75" s="28" t="s">
        <v>47</v>
      </c>
      <c r="F75" s="28" t="s">
        <v>48</v>
      </c>
      <c r="G75" s="29">
        <v>-14</v>
      </c>
      <c r="H75" s="29">
        <v>233.33</v>
      </c>
      <c r="I75" s="29">
        <v>3266.62</v>
      </c>
      <c r="J75" s="29">
        <v>2</v>
      </c>
      <c r="K75" s="29">
        <v>233.33</v>
      </c>
      <c r="L75" s="29">
        <v>466.66</v>
      </c>
      <c r="M75" s="27" t="s">
        <v>49</v>
      </c>
      <c r="N75" s="28" t="s">
        <v>50</v>
      </c>
      <c r="O75" s="28"/>
      <c r="P75" s="28"/>
      <c r="Q75" s="26"/>
    </row>
    <row r="76" spans="1:17" ht="18.95" customHeight="1" x14ac:dyDescent="0.2">
      <c r="A76" s="26">
        <v>44410</v>
      </c>
      <c r="B76" s="27" t="s">
        <v>44</v>
      </c>
      <c r="C76" s="27" t="s">
        <v>45</v>
      </c>
      <c r="D76" s="27" t="s">
        <v>124</v>
      </c>
      <c r="E76" s="28" t="s">
        <v>47</v>
      </c>
      <c r="F76" s="28" t="s">
        <v>48</v>
      </c>
      <c r="G76" s="29">
        <v>-4</v>
      </c>
      <c r="H76" s="29">
        <v>233.33</v>
      </c>
      <c r="I76" s="29">
        <v>933.32</v>
      </c>
      <c r="J76" s="29">
        <v>16</v>
      </c>
      <c r="K76" s="29">
        <v>233.33</v>
      </c>
      <c r="L76" s="29">
        <v>3733.28</v>
      </c>
      <c r="M76" s="27" t="s">
        <v>49</v>
      </c>
      <c r="N76" s="28" t="s">
        <v>50</v>
      </c>
      <c r="O76" s="28"/>
      <c r="P76" s="28"/>
      <c r="Q76" s="26"/>
    </row>
    <row r="77" spans="1:17" ht="18.95" customHeight="1" x14ac:dyDescent="0.2">
      <c r="A77" s="26">
        <v>44406</v>
      </c>
      <c r="B77" s="27" t="s">
        <v>44</v>
      </c>
      <c r="C77" s="27" t="s">
        <v>45</v>
      </c>
      <c r="D77" s="27" t="s">
        <v>125</v>
      </c>
      <c r="E77" s="28" t="s">
        <v>47</v>
      </c>
      <c r="F77" s="28" t="s">
        <v>48</v>
      </c>
      <c r="G77" s="29">
        <v>-4</v>
      </c>
      <c r="H77" s="29">
        <v>233.33</v>
      </c>
      <c r="I77" s="29">
        <v>933.32</v>
      </c>
      <c r="J77" s="29">
        <v>0</v>
      </c>
      <c r="K77" s="29">
        <v>233.33</v>
      </c>
      <c r="L77" s="29">
        <v>0</v>
      </c>
      <c r="M77" s="27" t="s">
        <v>49</v>
      </c>
      <c r="N77" s="28" t="s">
        <v>50</v>
      </c>
      <c r="O77" s="28"/>
      <c r="P77" s="28"/>
      <c r="Q77" s="26"/>
    </row>
    <row r="78" spans="1:17" ht="18.95" customHeight="1" x14ac:dyDescent="0.2">
      <c r="A78" s="26">
        <v>44405</v>
      </c>
      <c r="B78" s="27" t="s">
        <v>44</v>
      </c>
      <c r="C78" s="27" t="s">
        <v>45</v>
      </c>
      <c r="D78" s="27" t="s">
        <v>126</v>
      </c>
      <c r="E78" s="28" t="s">
        <v>47</v>
      </c>
      <c r="F78" s="28" t="s">
        <v>48</v>
      </c>
      <c r="G78" s="29">
        <v>-15</v>
      </c>
      <c r="H78" s="29">
        <v>233.33</v>
      </c>
      <c r="I78" s="29">
        <v>3499.95</v>
      </c>
      <c r="J78" s="29">
        <v>4</v>
      </c>
      <c r="K78" s="29">
        <v>233.33</v>
      </c>
      <c r="L78" s="29">
        <v>933.32</v>
      </c>
      <c r="M78" s="27" t="s">
        <v>49</v>
      </c>
      <c r="N78" s="28" t="s">
        <v>50</v>
      </c>
      <c r="O78" s="28"/>
      <c r="P78" s="28"/>
      <c r="Q78" s="26"/>
    </row>
    <row r="79" spans="1:17" ht="18.95" customHeight="1" x14ac:dyDescent="0.2">
      <c r="A79" s="26">
        <v>44405</v>
      </c>
      <c r="B79" s="27" t="s">
        <v>44</v>
      </c>
      <c r="C79" s="27" t="s">
        <v>45</v>
      </c>
      <c r="D79" s="27" t="s">
        <v>127</v>
      </c>
      <c r="E79" s="28" t="s">
        <v>47</v>
      </c>
      <c r="F79" s="28" t="s">
        <v>48</v>
      </c>
      <c r="G79" s="29">
        <v>-25</v>
      </c>
      <c r="H79" s="29">
        <v>233.33</v>
      </c>
      <c r="I79" s="29">
        <v>5833.25</v>
      </c>
      <c r="J79" s="29">
        <v>1</v>
      </c>
      <c r="K79" s="29">
        <v>233.33</v>
      </c>
      <c r="L79" s="29">
        <v>233.33</v>
      </c>
      <c r="M79" s="27" t="s">
        <v>49</v>
      </c>
      <c r="N79" s="28" t="s">
        <v>50</v>
      </c>
      <c r="O79" s="28"/>
      <c r="P79" s="28"/>
      <c r="Q79" s="26"/>
    </row>
    <row r="80" spans="1:17" ht="18.95" customHeight="1" x14ac:dyDescent="0.2">
      <c r="A80" s="26">
        <v>44403</v>
      </c>
      <c r="B80" s="27" t="s">
        <v>44</v>
      </c>
      <c r="C80" s="27" t="s">
        <v>45</v>
      </c>
      <c r="D80" s="27" t="s">
        <v>128</v>
      </c>
      <c r="E80" s="28" t="s">
        <v>47</v>
      </c>
      <c r="F80" s="28" t="s">
        <v>48</v>
      </c>
      <c r="G80" s="29">
        <v>-14</v>
      </c>
      <c r="H80" s="29">
        <v>233.33</v>
      </c>
      <c r="I80" s="29">
        <v>3266.62</v>
      </c>
      <c r="J80" s="29">
        <v>26</v>
      </c>
      <c r="K80" s="29">
        <v>233.33</v>
      </c>
      <c r="L80" s="29">
        <v>6066.58</v>
      </c>
      <c r="M80" s="27" t="s">
        <v>49</v>
      </c>
      <c r="N80" s="28" t="s">
        <v>50</v>
      </c>
      <c r="O80" s="28"/>
      <c r="P80" s="28"/>
      <c r="Q80" s="26"/>
    </row>
    <row r="81" spans="1:17" ht="18.95" customHeight="1" x14ac:dyDescent="0.2">
      <c r="A81" s="26">
        <v>44402</v>
      </c>
      <c r="B81" s="27" t="s">
        <v>44</v>
      </c>
      <c r="C81" s="27" t="s">
        <v>45</v>
      </c>
      <c r="D81" s="27" t="s">
        <v>129</v>
      </c>
      <c r="E81" s="28" t="s">
        <v>47</v>
      </c>
      <c r="F81" s="28" t="s">
        <v>48</v>
      </c>
      <c r="G81" s="29">
        <v>-4</v>
      </c>
      <c r="H81" s="29">
        <v>233.33</v>
      </c>
      <c r="I81" s="29">
        <v>933.32</v>
      </c>
      <c r="J81" s="29">
        <v>22</v>
      </c>
      <c r="K81" s="29">
        <v>233.33</v>
      </c>
      <c r="L81" s="29">
        <v>5133.26</v>
      </c>
      <c r="M81" s="27" t="s">
        <v>49</v>
      </c>
      <c r="N81" s="28" t="s">
        <v>50</v>
      </c>
      <c r="O81" s="28"/>
      <c r="P81" s="28"/>
      <c r="Q81" s="26"/>
    </row>
    <row r="82" spans="1:17" ht="18.95" customHeight="1" x14ac:dyDescent="0.2">
      <c r="A82" s="26">
        <v>44399</v>
      </c>
      <c r="B82" s="27" t="s">
        <v>44</v>
      </c>
      <c r="C82" s="27" t="s">
        <v>45</v>
      </c>
      <c r="D82" s="27" t="s">
        <v>130</v>
      </c>
      <c r="E82" s="28" t="s">
        <v>47</v>
      </c>
      <c r="F82" s="28" t="s">
        <v>48</v>
      </c>
      <c r="G82" s="29">
        <v>-14</v>
      </c>
      <c r="H82" s="29">
        <v>233.33</v>
      </c>
      <c r="I82" s="29">
        <v>3266.62</v>
      </c>
      <c r="J82" s="29">
        <v>26</v>
      </c>
      <c r="K82" s="29">
        <v>233.33</v>
      </c>
      <c r="L82" s="29">
        <v>6066.58</v>
      </c>
      <c r="M82" s="27" t="s">
        <v>49</v>
      </c>
      <c r="N82" s="28" t="s">
        <v>50</v>
      </c>
      <c r="O82" s="28"/>
      <c r="P82" s="28"/>
      <c r="Q82" s="26"/>
    </row>
    <row r="83" spans="1:17" ht="18.95" customHeight="1" x14ac:dyDescent="0.2">
      <c r="A83" s="26">
        <v>44398</v>
      </c>
      <c r="B83" s="27" t="s">
        <v>44</v>
      </c>
      <c r="C83" s="27" t="s">
        <v>45</v>
      </c>
      <c r="D83" s="27" t="s">
        <v>131</v>
      </c>
      <c r="E83" s="28" t="s">
        <v>47</v>
      </c>
      <c r="F83" s="28" t="s">
        <v>48</v>
      </c>
      <c r="G83" s="29">
        <v>-4</v>
      </c>
      <c r="H83" s="29">
        <v>233.33</v>
      </c>
      <c r="I83" s="29">
        <v>933.32</v>
      </c>
      <c r="J83" s="29">
        <v>22</v>
      </c>
      <c r="K83" s="29">
        <v>233.33</v>
      </c>
      <c r="L83" s="29">
        <v>5133.26</v>
      </c>
      <c r="M83" s="27" t="s">
        <v>49</v>
      </c>
      <c r="N83" s="28" t="s">
        <v>50</v>
      </c>
      <c r="O83" s="28"/>
      <c r="P83" s="28"/>
      <c r="Q83" s="26"/>
    </row>
    <row r="84" spans="1:17" ht="18.95" customHeight="1" x14ac:dyDescent="0.2">
      <c r="A84" s="26">
        <v>44397</v>
      </c>
      <c r="B84" s="27" t="s">
        <v>44</v>
      </c>
      <c r="C84" s="27" t="s">
        <v>45</v>
      </c>
      <c r="D84" s="27" t="s">
        <v>132</v>
      </c>
      <c r="E84" s="28" t="s">
        <v>47</v>
      </c>
      <c r="F84" s="28" t="s">
        <v>48</v>
      </c>
      <c r="G84" s="29">
        <v>-3</v>
      </c>
      <c r="H84" s="29">
        <v>233.33</v>
      </c>
      <c r="I84" s="29">
        <v>699.99</v>
      </c>
      <c r="J84" s="29">
        <v>26</v>
      </c>
      <c r="K84" s="29">
        <v>233.33</v>
      </c>
      <c r="L84" s="29">
        <v>6066.58</v>
      </c>
      <c r="M84" s="27" t="s">
        <v>49</v>
      </c>
      <c r="N84" s="28" t="s">
        <v>50</v>
      </c>
      <c r="O84" s="28"/>
      <c r="P84" s="28"/>
      <c r="Q84" s="26"/>
    </row>
    <row r="85" spans="1:17" ht="18.95" customHeight="1" x14ac:dyDescent="0.2">
      <c r="A85" s="26">
        <v>44396</v>
      </c>
      <c r="B85" s="27" t="s">
        <v>44</v>
      </c>
      <c r="C85" s="27" t="s">
        <v>45</v>
      </c>
      <c r="D85" s="27" t="s">
        <v>133</v>
      </c>
      <c r="E85" s="28" t="s">
        <v>47</v>
      </c>
      <c r="F85" s="28" t="s">
        <v>48</v>
      </c>
      <c r="G85" s="29">
        <v>-15</v>
      </c>
      <c r="H85" s="29">
        <v>233.33</v>
      </c>
      <c r="I85" s="29">
        <v>3499.95</v>
      </c>
      <c r="J85" s="29">
        <v>29</v>
      </c>
      <c r="K85" s="29">
        <v>233.33</v>
      </c>
      <c r="L85" s="29">
        <v>6766.57</v>
      </c>
      <c r="M85" s="27" t="s">
        <v>49</v>
      </c>
      <c r="N85" s="28" t="s">
        <v>50</v>
      </c>
      <c r="O85" s="28"/>
      <c r="P85" s="28"/>
      <c r="Q85" s="26"/>
    </row>
    <row r="86" spans="1:17" ht="18.95" customHeight="1" x14ac:dyDescent="0.2">
      <c r="A86" s="26">
        <v>44395</v>
      </c>
      <c r="B86" s="27" t="s">
        <v>44</v>
      </c>
      <c r="C86" s="27" t="s">
        <v>45</v>
      </c>
      <c r="D86" s="27" t="s">
        <v>134</v>
      </c>
      <c r="E86" s="28" t="s">
        <v>47</v>
      </c>
      <c r="F86" s="28" t="s">
        <v>48</v>
      </c>
      <c r="G86" s="29">
        <v>-6</v>
      </c>
      <c r="H86" s="29">
        <v>233.33</v>
      </c>
      <c r="I86" s="29">
        <v>1399.98</v>
      </c>
      <c r="J86" s="29">
        <v>28</v>
      </c>
      <c r="K86" s="29">
        <v>233.33</v>
      </c>
      <c r="L86" s="29">
        <v>6533.24</v>
      </c>
      <c r="M86" s="27" t="s">
        <v>49</v>
      </c>
      <c r="N86" s="28" t="s">
        <v>50</v>
      </c>
      <c r="O86" s="28"/>
      <c r="P86" s="28"/>
      <c r="Q86" s="26"/>
    </row>
    <row r="87" spans="1:17" ht="18.95" customHeight="1" x14ac:dyDescent="0.2">
      <c r="A87" s="26">
        <v>44392</v>
      </c>
      <c r="B87" s="27" t="s">
        <v>44</v>
      </c>
      <c r="C87" s="27" t="s">
        <v>45</v>
      </c>
      <c r="D87" s="27" t="s">
        <v>135</v>
      </c>
      <c r="E87" s="28" t="s">
        <v>47</v>
      </c>
      <c r="F87" s="28" t="s">
        <v>48</v>
      </c>
      <c r="G87" s="29">
        <v>-6</v>
      </c>
      <c r="H87" s="29">
        <v>233.33</v>
      </c>
      <c r="I87" s="29">
        <v>1399.98</v>
      </c>
      <c r="J87" s="29">
        <v>34</v>
      </c>
      <c r="K87" s="29">
        <v>233.33</v>
      </c>
      <c r="L87" s="29">
        <v>7933.22</v>
      </c>
      <c r="M87" s="27" t="s">
        <v>49</v>
      </c>
      <c r="N87" s="28" t="s">
        <v>50</v>
      </c>
      <c r="O87" s="28"/>
      <c r="P87" s="28"/>
      <c r="Q87" s="26"/>
    </row>
    <row r="88" spans="1:17" ht="18.95" customHeight="1" x14ac:dyDescent="0.2">
      <c r="A88" s="26">
        <v>44390</v>
      </c>
      <c r="B88" s="27" t="s">
        <v>44</v>
      </c>
      <c r="C88" s="27" t="s">
        <v>45</v>
      </c>
      <c r="D88" s="27" t="s">
        <v>136</v>
      </c>
      <c r="E88" s="28" t="s">
        <v>47</v>
      </c>
      <c r="F88" s="28" t="s">
        <v>48</v>
      </c>
      <c r="G88" s="29">
        <v>-2</v>
      </c>
      <c r="H88" s="29">
        <v>233.33</v>
      </c>
      <c r="I88" s="29">
        <v>466.66</v>
      </c>
      <c r="J88" s="29">
        <v>32</v>
      </c>
      <c r="K88" s="29">
        <v>233.33</v>
      </c>
      <c r="L88" s="29">
        <v>7466.56</v>
      </c>
      <c r="M88" s="27" t="s">
        <v>49</v>
      </c>
      <c r="N88" s="28" t="s">
        <v>50</v>
      </c>
      <c r="O88" s="28"/>
      <c r="P88" s="28"/>
      <c r="Q88" s="26"/>
    </row>
    <row r="89" spans="1:17" ht="18.95" customHeight="1" x14ac:dyDescent="0.2">
      <c r="A89" s="26">
        <v>44390</v>
      </c>
      <c r="B89" s="27" t="s">
        <v>44</v>
      </c>
      <c r="C89" s="27" t="s">
        <v>45</v>
      </c>
      <c r="D89" s="27" t="s">
        <v>137</v>
      </c>
      <c r="E89" s="28" t="s">
        <v>47</v>
      </c>
      <c r="F89" s="28" t="s">
        <v>48</v>
      </c>
      <c r="G89" s="29">
        <v>-14</v>
      </c>
      <c r="H89" s="29">
        <v>233.33</v>
      </c>
      <c r="I89" s="29">
        <v>3266.62</v>
      </c>
      <c r="J89" s="29">
        <v>34</v>
      </c>
      <c r="K89" s="29">
        <v>233.33</v>
      </c>
      <c r="L89" s="29">
        <v>7933.22</v>
      </c>
      <c r="M89" s="27" t="s">
        <v>49</v>
      </c>
      <c r="N89" s="28" t="s">
        <v>50</v>
      </c>
      <c r="O89" s="28"/>
      <c r="P89" s="28"/>
      <c r="Q89" s="26"/>
    </row>
    <row r="90" spans="1:17" ht="18.95" customHeight="1" x14ac:dyDescent="0.2">
      <c r="A90" s="26">
        <v>44388</v>
      </c>
      <c r="B90" s="27" t="s">
        <v>44</v>
      </c>
      <c r="C90" s="27" t="s">
        <v>45</v>
      </c>
      <c r="D90" s="27" t="s">
        <v>138</v>
      </c>
      <c r="E90" s="28" t="s">
        <v>47</v>
      </c>
      <c r="F90" s="28" t="s">
        <v>48</v>
      </c>
      <c r="G90" s="29">
        <v>-2</v>
      </c>
      <c r="H90" s="29">
        <v>233.33</v>
      </c>
      <c r="I90" s="29">
        <v>466.66</v>
      </c>
      <c r="J90" s="29">
        <v>32</v>
      </c>
      <c r="K90" s="29">
        <v>233.33</v>
      </c>
      <c r="L90" s="29">
        <v>7466.56</v>
      </c>
      <c r="M90" s="27" t="s">
        <v>49</v>
      </c>
      <c r="N90" s="28" t="s">
        <v>50</v>
      </c>
      <c r="O90" s="28"/>
      <c r="P90" s="28"/>
      <c r="Q90" s="26"/>
    </row>
    <row r="91" spans="1:17" ht="18.95" customHeight="1" x14ac:dyDescent="0.2">
      <c r="A91" s="26">
        <v>44383</v>
      </c>
      <c r="B91" s="27" t="s">
        <v>44</v>
      </c>
      <c r="C91" s="27" t="s">
        <v>45</v>
      </c>
      <c r="D91" s="27" t="s">
        <v>139</v>
      </c>
      <c r="E91" s="28" t="s">
        <v>47</v>
      </c>
      <c r="F91" s="28" t="s">
        <v>48</v>
      </c>
      <c r="G91" s="29">
        <v>-3</v>
      </c>
      <c r="H91" s="29">
        <v>233.33</v>
      </c>
      <c r="I91" s="29">
        <v>699.99</v>
      </c>
      <c r="J91" s="29">
        <v>20</v>
      </c>
      <c r="K91" s="29">
        <v>233.33</v>
      </c>
      <c r="L91" s="29">
        <v>4666.6000000000004</v>
      </c>
      <c r="M91" s="27" t="s">
        <v>49</v>
      </c>
      <c r="N91" s="28" t="s">
        <v>50</v>
      </c>
      <c r="O91" s="28"/>
      <c r="P91" s="28"/>
      <c r="Q91" s="26"/>
    </row>
    <row r="92" spans="1:17" ht="18.95" customHeight="1" x14ac:dyDescent="0.2">
      <c r="A92" s="26">
        <v>44378</v>
      </c>
      <c r="B92" s="27" t="s">
        <v>44</v>
      </c>
      <c r="C92" s="27" t="s">
        <v>45</v>
      </c>
      <c r="D92" s="27" t="s">
        <v>140</v>
      </c>
      <c r="E92" s="28" t="s">
        <v>47</v>
      </c>
      <c r="F92" s="28" t="s">
        <v>48</v>
      </c>
      <c r="G92" s="29">
        <v>-4</v>
      </c>
      <c r="H92" s="29">
        <v>233.33</v>
      </c>
      <c r="I92" s="29">
        <v>933.32</v>
      </c>
      <c r="J92" s="29">
        <v>5</v>
      </c>
      <c r="K92" s="29">
        <v>233.33</v>
      </c>
      <c r="L92" s="29">
        <v>1166.6500000000001</v>
      </c>
      <c r="M92" s="27" t="s">
        <v>49</v>
      </c>
      <c r="N92" s="28" t="s">
        <v>50</v>
      </c>
      <c r="O92" s="28"/>
      <c r="P92" s="28"/>
      <c r="Q92" s="26"/>
    </row>
    <row r="93" spans="1:17" ht="18.95" customHeight="1" x14ac:dyDescent="0.2">
      <c r="A93" s="26">
        <v>44376</v>
      </c>
      <c r="B93" s="27" t="s">
        <v>44</v>
      </c>
      <c r="C93" s="27" t="s">
        <v>45</v>
      </c>
      <c r="D93" s="27" t="s">
        <v>141</v>
      </c>
      <c r="E93" s="28" t="s">
        <v>47</v>
      </c>
      <c r="F93" s="28" t="s">
        <v>48</v>
      </c>
      <c r="G93" s="29">
        <v>-3</v>
      </c>
      <c r="H93" s="29">
        <v>233.33</v>
      </c>
      <c r="I93" s="29">
        <v>699.99</v>
      </c>
      <c r="J93" s="29">
        <v>9</v>
      </c>
      <c r="K93" s="29">
        <v>233.33</v>
      </c>
      <c r="L93" s="29">
        <v>2099.9699999999998</v>
      </c>
      <c r="M93" s="27" t="s">
        <v>49</v>
      </c>
      <c r="N93" s="28" t="s">
        <v>50</v>
      </c>
      <c r="O93" s="28"/>
      <c r="P93" s="28"/>
      <c r="Q93" s="26"/>
    </row>
    <row r="94" spans="1:17" ht="18.95" customHeight="1" x14ac:dyDescent="0.2">
      <c r="A94" s="26">
        <v>44375</v>
      </c>
      <c r="B94" s="27" t="s">
        <v>44</v>
      </c>
      <c r="C94" s="27" t="s">
        <v>45</v>
      </c>
      <c r="D94" s="27" t="s">
        <v>142</v>
      </c>
      <c r="E94" s="28" t="s">
        <v>47</v>
      </c>
      <c r="F94" s="28" t="s">
        <v>48</v>
      </c>
      <c r="G94" s="29">
        <v>-4</v>
      </c>
      <c r="H94" s="29">
        <v>233.33</v>
      </c>
      <c r="I94" s="29">
        <v>933.32</v>
      </c>
      <c r="J94" s="29">
        <v>12</v>
      </c>
      <c r="K94" s="29">
        <v>233.33</v>
      </c>
      <c r="L94" s="29">
        <v>2799.96</v>
      </c>
      <c r="M94" s="27" t="s">
        <v>49</v>
      </c>
      <c r="N94" s="28" t="s">
        <v>50</v>
      </c>
      <c r="O94" s="28"/>
      <c r="P94" s="28"/>
      <c r="Q94" s="26"/>
    </row>
    <row r="95" spans="1:17" ht="18.95" customHeight="1" x14ac:dyDescent="0.2">
      <c r="A95" s="26">
        <v>44374</v>
      </c>
      <c r="B95" s="27" t="s">
        <v>44</v>
      </c>
      <c r="C95" s="27" t="s">
        <v>45</v>
      </c>
      <c r="D95" s="27" t="s">
        <v>143</v>
      </c>
      <c r="E95" s="28" t="s">
        <v>47</v>
      </c>
      <c r="F95" s="28" t="s">
        <v>48</v>
      </c>
      <c r="G95" s="29">
        <v>-12</v>
      </c>
      <c r="H95" s="29">
        <v>233.33</v>
      </c>
      <c r="I95" s="29">
        <v>2799.96</v>
      </c>
      <c r="J95" s="29">
        <v>4</v>
      </c>
      <c r="K95" s="29">
        <v>233.33</v>
      </c>
      <c r="L95" s="29">
        <v>933.32</v>
      </c>
      <c r="M95" s="27" t="s">
        <v>49</v>
      </c>
      <c r="N95" s="28" t="s">
        <v>50</v>
      </c>
      <c r="O95" s="28"/>
      <c r="P95" s="28"/>
      <c r="Q95" s="26"/>
    </row>
    <row r="96" spans="1:17" ht="18.95" customHeight="1" x14ac:dyDescent="0.2">
      <c r="A96" s="26">
        <v>44371</v>
      </c>
      <c r="B96" s="27" t="s">
        <v>44</v>
      </c>
      <c r="C96" s="27" t="s">
        <v>45</v>
      </c>
      <c r="D96" s="27" t="s">
        <v>144</v>
      </c>
      <c r="E96" s="28" t="s">
        <v>47</v>
      </c>
      <c r="F96" s="28" t="s">
        <v>48</v>
      </c>
      <c r="G96" s="29">
        <v>-5</v>
      </c>
      <c r="H96" s="29">
        <v>233.33</v>
      </c>
      <c r="I96" s="29">
        <v>1166.6500000000001</v>
      </c>
      <c r="J96" s="29">
        <v>16</v>
      </c>
      <c r="K96" s="29">
        <v>233.33</v>
      </c>
      <c r="L96" s="29">
        <v>3733.28</v>
      </c>
      <c r="M96" s="27" t="s">
        <v>49</v>
      </c>
      <c r="N96" s="28" t="s">
        <v>50</v>
      </c>
      <c r="O96" s="28"/>
      <c r="P96" s="28"/>
      <c r="Q96" s="26"/>
    </row>
    <row r="97" spans="1:17" ht="18.95" customHeight="1" x14ac:dyDescent="0.2">
      <c r="A97" s="26">
        <v>44369</v>
      </c>
      <c r="B97" s="27" t="s">
        <v>44</v>
      </c>
      <c r="C97" s="27" t="s">
        <v>45</v>
      </c>
      <c r="D97" s="27" t="s">
        <v>145</v>
      </c>
      <c r="E97" s="28" t="s">
        <v>47</v>
      </c>
      <c r="F97" s="28" t="s">
        <v>48</v>
      </c>
      <c r="G97" s="29">
        <v>-2</v>
      </c>
      <c r="H97" s="29">
        <v>233.33</v>
      </c>
      <c r="I97" s="29">
        <v>466.66</v>
      </c>
      <c r="J97" s="29">
        <v>21</v>
      </c>
      <c r="K97" s="29">
        <v>233.33</v>
      </c>
      <c r="L97" s="29">
        <v>4899.93</v>
      </c>
      <c r="M97" s="27" t="s">
        <v>49</v>
      </c>
      <c r="N97" s="28" t="s">
        <v>50</v>
      </c>
      <c r="O97" s="28"/>
      <c r="P97" s="28"/>
      <c r="Q97" s="26"/>
    </row>
    <row r="98" spans="1:17" ht="18.95" customHeight="1" x14ac:dyDescent="0.2">
      <c r="A98" s="26">
        <v>44368</v>
      </c>
      <c r="B98" s="27" t="s">
        <v>44</v>
      </c>
      <c r="C98" s="27" t="s">
        <v>45</v>
      </c>
      <c r="D98" s="27" t="s">
        <v>146</v>
      </c>
      <c r="E98" s="28" t="s">
        <v>47</v>
      </c>
      <c r="F98" s="28" t="s">
        <v>48</v>
      </c>
      <c r="G98" s="29">
        <v>-4</v>
      </c>
      <c r="H98" s="29">
        <v>233.33</v>
      </c>
      <c r="I98" s="29">
        <v>933.32</v>
      </c>
      <c r="J98" s="29">
        <v>23</v>
      </c>
      <c r="K98" s="29">
        <v>233.33</v>
      </c>
      <c r="L98" s="29">
        <v>5366.59</v>
      </c>
      <c r="M98" s="27" t="s">
        <v>49</v>
      </c>
      <c r="N98" s="28" t="s">
        <v>50</v>
      </c>
      <c r="O98" s="28"/>
      <c r="P98" s="28"/>
      <c r="Q98" s="26"/>
    </row>
    <row r="99" spans="1:17" ht="18.95" customHeight="1" x14ac:dyDescent="0.2">
      <c r="A99" s="26">
        <v>44367</v>
      </c>
      <c r="B99" s="27" t="s">
        <v>44</v>
      </c>
      <c r="C99" s="27" t="s">
        <v>45</v>
      </c>
      <c r="D99" s="27" t="s">
        <v>147</v>
      </c>
      <c r="E99" s="28" t="s">
        <v>47</v>
      </c>
      <c r="F99" s="28" t="s">
        <v>48</v>
      </c>
      <c r="G99" s="29">
        <v>-4</v>
      </c>
      <c r="H99" s="29">
        <v>233.33</v>
      </c>
      <c r="I99" s="29">
        <v>933.32</v>
      </c>
      <c r="J99" s="29">
        <v>13</v>
      </c>
      <c r="K99" s="29">
        <v>233.33</v>
      </c>
      <c r="L99" s="29">
        <v>3033.29</v>
      </c>
      <c r="M99" s="27" t="s">
        <v>49</v>
      </c>
      <c r="N99" s="28" t="s">
        <v>50</v>
      </c>
      <c r="O99" s="28"/>
      <c r="P99" s="28"/>
      <c r="Q99" s="26"/>
    </row>
    <row r="100" spans="1:17" ht="18.95" customHeight="1" x14ac:dyDescent="0.2">
      <c r="A100" s="26">
        <v>44364</v>
      </c>
      <c r="B100" s="27" t="s">
        <v>44</v>
      </c>
      <c r="C100" s="27" t="s">
        <v>45</v>
      </c>
      <c r="D100" s="27" t="s">
        <v>148</v>
      </c>
      <c r="E100" s="28" t="s">
        <v>47</v>
      </c>
      <c r="F100" s="28" t="s">
        <v>48</v>
      </c>
      <c r="G100" s="29">
        <v>-4</v>
      </c>
      <c r="H100" s="29">
        <v>233.33</v>
      </c>
      <c r="I100" s="29">
        <v>933.32</v>
      </c>
      <c r="J100" s="29">
        <v>17</v>
      </c>
      <c r="K100" s="29">
        <v>233.33</v>
      </c>
      <c r="L100" s="29">
        <v>3966.61</v>
      </c>
      <c r="M100" s="27" t="s">
        <v>49</v>
      </c>
      <c r="N100" s="28" t="s">
        <v>50</v>
      </c>
      <c r="O100" s="28"/>
      <c r="P100" s="28"/>
      <c r="Q100" s="26"/>
    </row>
    <row r="101" spans="1:17" ht="18.95" customHeight="1" x14ac:dyDescent="0.2">
      <c r="A101" s="26">
        <v>44363</v>
      </c>
      <c r="B101" s="27" t="s">
        <v>44</v>
      </c>
      <c r="C101" s="27" t="s">
        <v>45</v>
      </c>
      <c r="D101" s="27" t="s">
        <v>149</v>
      </c>
      <c r="E101" s="28" t="s">
        <v>47</v>
      </c>
      <c r="F101" s="28" t="s">
        <v>48</v>
      </c>
      <c r="G101" s="29">
        <v>-25</v>
      </c>
      <c r="H101" s="29">
        <v>233.33</v>
      </c>
      <c r="I101" s="29">
        <v>5833.25</v>
      </c>
      <c r="J101" s="29">
        <v>21</v>
      </c>
      <c r="K101" s="29">
        <v>233.33</v>
      </c>
      <c r="L101" s="29">
        <v>4899.93</v>
      </c>
      <c r="M101" s="27" t="s">
        <v>49</v>
      </c>
      <c r="N101" s="28" t="s">
        <v>50</v>
      </c>
      <c r="O101" s="28"/>
      <c r="P101" s="28"/>
      <c r="Q101" s="26"/>
    </row>
    <row r="102" spans="1:17" ht="18.95" customHeight="1" x14ac:dyDescent="0.2">
      <c r="A102" s="26">
        <v>44361</v>
      </c>
      <c r="B102" s="27" t="s">
        <v>44</v>
      </c>
      <c r="C102" s="27" t="s">
        <v>45</v>
      </c>
      <c r="D102" s="27" t="s">
        <v>150</v>
      </c>
      <c r="E102" s="28" t="s">
        <v>47</v>
      </c>
      <c r="F102" s="28" t="s">
        <v>48</v>
      </c>
      <c r="G102" s="29">
        <v>-2</v>
      </c>
      <c r="H102" s="29">
        <v>233.33</v>
      </c>
      <c r="I102" s="29">
        <v>466.66</v>
      </c>
      <c r="J102" s="29">
        <v>46</v>
      </c>
      <c r="K102" s="29">
        <v>233.33</v>
      </c>
      <c r="L102" s="29">
        <v>10733.18</v>
      </c>
      <c r="M102" s="27" t="s">
        <v>49</v>
      </c>
      <c r="N102" s="28" t="s">
        <v>50</v>
      </c>
      <c r="O102" s="28"/>
      <c r="P102" s="28"/>
      <c r="Q102" s="26"/>
    </row>
    <row r="103" spans="1:17" ht="18.95" customHeight="1" x14ac:dyDescent="0.2">
      <c r="A103" s="26">
        <v>44360</v>
      </c>
      <c r="B103" s="27" t="s">
        <v>44</v>
      </c>
      <c r="C103" s="27" t="s">
        <v>45</v>
      </c>
      <c r="D103" s="27" t="s">
        <v>151</v>
      </c>
      <c r="E103" s="28" t="s">
        <v>47</v>
      </c>
      <c r="F103" s="28" t="s">
        <v>48</v>
      </c>
      <c r="G103" s="29">
        <v>-2</v>
      </c>
      <c r="H103" s="29">
        <v>233.33</v>
      </c>
      <c r="I103" s="29">
        <v>466.66</v>
      </c>
      <c r="J103" s="29">
        <v>32</v>
      </c>
      <c r="K103" s="29">
        <v>233.33</v>
      </c>
      <c r="L103" s="29">
        <v>7466.56</v>
      </c>
      <c r="M103" s="27" t="s">
        <v>49</v>
      </c>
      <c r="N103" s="28" t="s">
        <v>50</v>
      </c>
      <c r="O103" s="28"/>
      <c r="P103" s="28"/>
      <c r="Q103" s="26"/>
    </row>
    <row r="104" spans="1:17" ht="18.95" customHeight="1" x14ac:dyDescent="0.2">
      <c r="A104" s="26">
        <v>44357</v>
      </c>
      <c r="B104" s="27" t="s">
        <v>44</v>
      </c>
      <c r="C104" s="27" t="s">
        <v>45</v>
      </c>
      <c r="D104" s="27" t="s">
        <v>152</v>
      </c>
      <c r="E104" s="28" t="s">
        <v>47</v>
      </c>
      <c r="F104" s="28" t="s">
        <v>48</v>
      </c>
      <c r="G104" s="29">
        <v>-2</v>
      </c>
      <c r="H104" s="29">
        <v>233.33</v>
      </c>
      <c r="I104" s="29">
        <v>466.66</v>
      </c>
      <c r="J104" s="29">
        <v>34</v>
      </c>
      <c r="K104" s="29">
        <v>233.33</v>
      </c>
      <c r="L104" s="29">
        <v>7933.22</v>
      </c>
      <c r="M104" s="27" t="s">
        <v>49</v>
      </c>
      <c r="N104" s="28" t="s">
        <v>50</v>
      </c>
      <c r="O104" s="28"/>
      <c r="P104" s="28"/>
      <c r="Q104" s="26"/>
    </row>
    <row r="105" spans="1:17" ht="18.95" customHeight="1" x14ac:dyDescent="0.2">
      <c r="A105" s="26">
        <v>44355</v>
      </c>
      <c r="B105" s="27" t="s">
        <v>44</v>
      </c>
      <c r="C105" s="27" t="s">
        <v>45</v>
      </c>
      <c r="D105" s="27" t="s">
        <v>153</v>
      </c>
      <c r="E105" s="28" t="s">
        <v>47</v>
      </c>
      <c r="F105" s="28" t="s">
        <v>48</v>
      </c>
      <c r="G105" s="29">
        <v>-4</v>
      </c>
      <c r="H105" s="29">
        <v>233.33</v>
      </c>
      <c r="I105" s="29">
        <v>933.32</v>
      </c>
      <c r="J105" s="29">
        <v>22</v>
      </c>
      <c r="K105" s="29">
        <v>233.33</v>
      </c>
      <c r="L105" s="29">
        <v>5133.26</v>
      </c>
      <c r="M105" s="27" t="s">
        <v>49</v>
      </c>
      <c r="N105" s="28" t="s">
        <v>50</v>
      </c>
      <c r="O105" s="28"/>
      <c r="P105" s="28"/>
      <c r="Q105" s="26"/>
    </row>
    <row r="106" spans="1:17" ht="18.95" customHeight="1" x14ac:dyDescent="0.2">
      <c r="A106" s="26">
        <v>44350</v>
      </c>
      <c r="B106" s="27" t="s">
        <v>44</v>
      </c>
      <c r="C106" s="27" t="s">
        <v>45</v>
      </c>
      <c r="D106" s="27" t="s">
        <v>154</v>
      </c>
      <c r="E106" s="28" t="s">
        <v>47</v>
      </c>
      <c r="F106" s="28" t="s">
        <v>48</v>
      </c>
      <c r="G106" s="29">
        <v>-5</v>
      </c>
      <c r="H106" s="29">
        <v>233.33</v>
      </c>
      <c r="I106" s="29">
        <v>1166.6500000000001</v>
      </c>
      <c r="J106" s="29">
        <v>26</v>
      </c>
      <c r="K106" s="29">
        <v>233.33</v>
      </c>
      <c r="L106" s="29">
        <v>6066.58</v>
      </c>
      <c r="M106" s="27" t="s">
        <v>49</v>
      </c>
      <c r="N106" s="28" t="s">
        <v>50</v>
      </c>
      <c r="O106" s="28"/>
      <c r="P106" s="28"/>
      <c r="Q106" s="26"/>
    </row>
    <row r="107" spans="1:17" ht="18.95" customHeight="1" x14ac:dyDescent="0.2">
      <c r="A107" s="26">
        <v>44349</v>
      </c>
      <c r="B107" s="27" t="s">
        <v>44</v>
      </c>
      <c r="C107" s="27" t="s">
        <v>45</v>
      </c>
      <c r="D107" s="27" t="s">
        <v>155</v>
      </c>
      <c r="E107" s="28" t="s">
        <v>47</v>
      </c>
      <c r="F107" s="28" t="s">
        <v>48</v>
      </c>
      <c r="G107" s="29">
        <v>-4</v>
      </c>
      <c r="H107" s="29">
        <v>233.33</v>
      </c>
      <c r="I107" s="29">
        <v>933.32</v>
      </c>
      <c r="J107" s="29">
        <v>15</v>
      </c>
      <c r="K107" s="29">
        <v>233.33</v>
      </c>
      <c r="L107" s="29">
        <v>3499.95</v>
      </c>
      <c r="M107" s="27" t="s">
        <v>49</v>
      </c>
      <c r="N107" s="28" t="s">
        <v>50</v>
      </c>
      <c r="O107" s="28"/>
      <c r="P107" s="28"/>
      <c r="Q107" s="26"/>
    </row>
    <row r="108" spans="1:17" ht="18.95" customHeight="1" x14ac:dyDescent="0.2">
      <c r="A108" s="26">
        <v>44346</v>
      </c>
      <c r="B108" s="27" t="s">
        <v>44</v>
      </c>
      <c r="C108" s="27" t="s">
        <v>45</v>
      </c>
      <c r="D108" s="27" t="s">
        <v>156</v>
      </c>
      <c r="E108" s="28" t="s">
        <v>47</v>
      </c>
      <c r="F108" s="28" t="s">
        <v>48</v>
      </c>
      <c r="G108" s="29">
        <v>-3</v>
      </c>
      <c r="H108" s="29">
        <v>233.33</v>
      </c>
      <c r="I108" s="29">
        <v>699.99</v>
      </c>
      <c r="J108" s="29">
        <v>19</v>
      </c>
      <c r="K108" s="29">
        <v>233.33</v>
      </c>
      <c r="L108" s="29">
        <v>4433.2700000000004</v>
      </c>
      <c r="M108" s="27" t="s">
        <v>49</v>
      </c>
      <c r="N108" s="28" t="s">
        <v>50</v>
      </c>
      <c r="O108" s="28"/>
      <c r="P108" s="28"/>
      <c r="Q108" s="26"/>
    </row>
    <row r="109" spans="1:17" ht="18.95" customHeight="1" x14ac:dyDescent="0.2">
      <c r="A109" s="26">
        <v>44342</v>
      </c>
      <c r="B109" s="27" t="s">
        <v>44</v>
      </c>
      <c r="C109" s="27" t="s">
        <v>45</v>
      </c>
      <c r="D109" s="27" t="s">
        <v>157</v>
      </c>
      <c r="E109" s="28" t="s">
        <v>47</v>
      </c>
      <c r="F109" s="28" t="s">
        <v>48</v>
      </c>
      <c r="G109" s="29">
        <v>-10</v>
      </c>
      <c r="H109" s="29">
        <v>233.33</v>
      </c>
      <c r="I109" s="29">
        <v>2333.3000000000002</v>
      </c>
      <c r="J109" s="29">
        <v>8</v>
      </c>
      <c r="K109" s="29">
        <v>233.33</v>
      </c>
      <c r="L109" s="29">
        <v>1866.64</v>
      </c>
      <c r="M109" s="27" t="s">
        <v>49</v>
      </c>
      <c r="N109" s="28" t="s">
        <v>50</v>
      </c>
      <c r="O109" s="28"/>
      <c r="P109" s="28"/>
      <c r="Q109" s="26"/>
    </row>
    <row r="110" spans="1:17" ht="18.95" customHeight="1" x14ac:dyDescent="0.2">
      <c r="A110" s="26">
        <v>44339</v>
      </c>
      <c r="B110" s="27" t="s">
        <v>44</v>
      </c>
      <c r="C110" s="27" t="s">
        <v>45</v>
      </c>
      <c r="D110" s="27" t="s">
        <v>158</v>
      </c>
      <c r="E110" s="28" t="s">
        <v>47</v>
      </c>
      <c r="F110" s="28" t="s">
        <v>48</v>
      </c>
      <c r="G110" s="29">
        <v>-2</v>
      </c>
      <c r="H110" s="29">
        <v>233.33</v>
      </c>
      <c r="I110" s="29">
        <v>466.66</v>
      </c>
      <c r="J110" s="29">
        <v>0</v>
      </c>
      <c r="K110" s="29">
        <v>233.33</v>
      </c>
      <c r="L110" s="29">
        <v>0</v>
      </c>
      <c r="M110" s="27" t="s">
        <v>49</v>
      </c>
      <c r="N110" s="28" t="s">
        <v>50</v>
      </c>
      <c r="O110" s="28"/>
      <c r="P110" s="28"/>
      <c r="Q110" s="26"/>
    </row>
    <row r="111" spans="1:17" ht="18.95" customHeight="1" x14ac:dyDescent="0.2">
      <c r="A111" s="26">
        <v>44336</v>
      </c>
      <c r="B111" s="27" t="s">
        <v>44</v>
      </c>
      <c r="C111" s="27" t="s">
        <v>45</v>
      </c>
      <c r="D111" s="27" t="s">
        <v>159</v>
      </c>
      <c r="E111" s="28" t="s">
        <v>47</v>
      </c>
      <c r="F111" s="28" t="s">
        <v>48</v>
      </c>
      <c r="G111" s="29">
        <v>-2</v>
      </c>
      <c r="H111" s="29">
        <v>233.33</v>
      </c>
      <c r="I111" s="29">
        <v>466.66</v>
      </c>
      <c r="J111" s="29">
        <v>2</v>
      </c>
      <c r="K111" s="29">
        <v>233.33</v>
      </c>
      <c r="L111" s="29">
        <v>466.66</v>
      </c>
      <c r="M111" s="27" t="s">
        <v>49</v>
      </c>
      <c r="N111" s="28" t="s">
        <v>50</v>
      </c>
      <c r="O111" s="28"/>
      <c r="P111" s="28"/>
      <c r="Q111" s="26"/>
    </row>
    <row r="112" spans="1:17" ht="18.95" customHeight="1" x14ac:dyDescent="0.2">
      <c r="A112" s="26">
        <v>44336</v>
      </c>
      <c r="B112" s="27" t="s">
        <v>44</v>
      </c>
      <c r="C112" s="27" t="s">
        <v>45</v>
      </c>
      <c r="D112" s="27" t="s">
        <v>160</v>
      </c>
      <c r="E112" s="28" t="s">
        <v>47</v>
      </c>
      <c r="F112" s="28" t="s">
        <v>48</v>
      </c>
      <c r="G112" s="29">
        <v>-6</v>
      </c>
      <c r="H112" s="29">
        <v>233.33</v>
      </c>
      <c r="I112" s="29">
        <v>1399.98</v>
      </c>
      <c r="J112" s="29">
        <v>4</v>
      </c>
      <c r="K112" s="29">
        <v>233.33</v>
      </c>
      <c r="L112" s="29">
        <v>933.32</v>
      </c>
      <c r="M112" s="27" t="s">
        <v>49</v>
      </c>
      <c r="N112" s="28" t="s">
        <v>50</v>
      </c>
      <c r="O112" s="28"/>
      <c r="P112" s="28"/>
      <c r="Q112" s="26"/>
    </row>
    <row r="113" spans="1:17" ht="18.95" customHeight="1" x14ac:dyDescent="0.2">
      <c r="A113" s="26">
        <v>44335</v>
      </c>
      <c r="B113" s="27" t="s">
        <v>44</v>
      </c>
      <c r="C113" s="27" t="s">
        <v>45</v>
      </c>
      <c r="D113" s="27" t="s">
        <v>161</v>
      </c>
      <c r="E113" s="28" t="s">
        <v>47</v>
      </c>
      <c r="F113" s="28" t="s">
        <v>48</v>
      </c>
      <c r="G113" s="29">
        <v>-3</v>
      </c>
      <c r="H113" s="29">
        <v>233.33</v>
      </c>
      <c r="I113" s="29">
        <v>699.99</v>
      </c>
      <c r="J113" s="29">
        <v>10</v>
      </c>
      <c r="K113" s="29">
        <v>233.33</v>
      </c>
      <c r="L113" s="29">
        <v>2333.3000000000002</v>
      </c>
      <c r="M113" s="27" t="s">
        <v>49</v>
      </c>
      <c r="N113" s="28" t="s">
        <v>50</v>
      </c>
      <c r="O113" s="28"/>
      <c r="P113" s="28"/>
      <c r="Q113" s="26"/>
    </row>
    <row r="114" spans="1:17" ht="18.95" customHeight="1" x14ac:dyDescent="0.2">
      <c r="A114" s="26">
        <v>44333</v>
      </c>
      <c r="B114" s="27" t="s">
        <v>44</v>
      </c>
      <c r="C114" s="27" t="s">
        <v>45</v>
      </c>
      <c r="D114" s="27" t="s">
        <v>162</v>
      </c>
      <c r="E114" s="28" t="s">
        <v>47</v>
      </c>
      <c r="F114" s="28" t="s">
        <v>48</v>
      </c>
      <c r="G114" s="29">
        <v>-6</v>
      </c>
      <c r="H114" s="29">
        <v>233.33</v>
      </c>
      <c r="I114" s="29">
        <v>1399.98</v>
      </c>
      <c r="J114" s="29">
        <v>13</v>
      </c>
      <c r="K114" s="29">
        <v>233.33</v>
      </c>
      <c r="L114" s="29">
        <v>3033.29</v>
      </c>
      <c r="M114" s="27" t="s">
        <v>49</v>
      </c>
      <c r="N114" s="28" t="s">
        <v>50</v>
      </c>
      <c r="O114" s="28"/>
      <c r="P114" s="28"/>
      <c r="Q114" s="26"/>
    </row>
    <row r="115" spans="1:17" ht="18.95" customHeight="1" x14ac:dyDescent="0.2">
      <c r="A115" s="26">
        <v>44329</v>
      </c>
      <c r="B115" s="27" t="s">
        <v>44</v>
      </c>
      <c r="C115" s="27" t="s">
        <v>45</v>
      </c>
      <c r="D115" s="27" t="s">
        <v>163</v>
      </c>
      <c r="E115" s="28" t="s">
        <v>47</v>
      </c>
      <c r="F115" s="28" t="s">
        <v>48</v>
      </c>
      <c r="G115" s="29">
        <v>-5</v>
      </c>
      <c r="H115" s="29">
        <v>233.33</v>
      </c>
      <c r="I115" s="29">
        <v>1166.6500000000001</v>
      </c>
      <c r="J115" s="29">
        <v>1</v>
      </c>
      <c r="K115" s="29">
        <v>233.33</v>
      </c>
      <c r="L115" s="29">
        <v>233.33</v>
      </c>
      <c r="M115" s="27" t="s">
        <v>49</v>
      </c>
      <c r="N115" s="28" t="s">
        <v>50</v>
      </c>
      <c r="O115" s="28"/>
      <c r="P115" s="28"/>
      <c r="Q115" s="26"/>
    </row>
    <row r="116" spans="1:17" ht="18.95" customHeight="1" x14ac:dyDescent="0.2">
      <c r="A116" s="26">
        <v>44328</v>
      </c>
      <c r="B116" s="27" t="s">
        <v>44</v>
      </c>
      <c r="C116" s="27" t="s">
        <v>45</v>
      </c>
      <c r="D116" s="27" t="s">
        <v>164</v>
      </c>
      <c r="E116" s="28" t="s">
        <v>47</v>
      </c>
      <c r="F116" s="28" t="s">
        <v>48</v>
      </c>
      <c r="G116" s="29">
        <v>-5</v>
      </c>
      <c r="H116" s="29">
        <v>233.33</v>
      </c>
      <c r="I116" s="29">
        <v>1166.6500000000001</v>
      </c>
      <c r="J116" s="29">
        <v>6</v>
      </c>
      <c r="K116" s="29">
        <v>233.33</v>
      </c>
      <c r="L116" s="29">
        <v>1399.98</v>
      </c>
      <c r="M116" s="27" t="s">
        <v>49</v>
      </c>
      <c r="N116" s="28" t="s">
        <v>50</v>
      </c>
      <c r="O116" s="28"/>
      <c r="P116" s="28"/>
      <c r="Q116" s="26"/>
    </row>
    <row r="117" spans="1:17" ht="18.95" customHeight="1" x14ac:dyDescent="0.2">
      <c r="A117" s="26">
        <v>44326</v>
      </c>
      <c r="B117" s="27" t="s">
        <v>44</v>
      </c>
      <c r="C117" s="27" t="s">
        <v>45</v>
      </c>
      <c r="D117" s="27" t="s">
        <v>165</v>
      </c>
      <c r="E117" s="28" t="s">
        <v>47</v>
      </c>
      <c r="F117" s="28" t="s">
        <v>48</v>
      </c>
      <c r="G117" s="29">
        <v>-10</v>
      </c>
      <c r="H117" s="29">
        <v>233.33</v>
      </c>
      <c r="I117" s="29">
        <v>2333.3000000000002</v>
      </c>
      <c r="J117" s="29">
        <v>11</v>
      </c>
      <c r="K117" s="29">
        <v>233.33</v>
      </c>
      <c r="L117" s="29">
        <v>2566.63</v>
      </c>
      <c r="M117" s="27" t="s">
        <v>49</v>
      </c>
      <c r="N117" s="28" t="s">
        <v>50</v>
      </c>
      <c r="O117" s="28"/>
      <c r="P117" s="28"/>
      <c r="Q117" s="26"/>
    </row>
    <row r="118" spans="1:17" ht="18.95" customHeight="1" x14ac:dyDescent="0.2">
      <c r="A118" s="26">
        <v>44322</v>
      </c>
      <c r="B118" s="27" t="s">
        <v>44</v>
      </c>
      <c r="C118" s="27" t="s">
        <v>45</v>
      </c>
      <c r="D118" s="27" t="s">
        <v>166</v>
      </c>
      <c r="E118" s="28" t="s">
        <v>47</v>
      </c>
      <c r="F118" s="28" t="s">
        <v>48</v>
      </c>
      <c r="G118" s="29">
        <v>-4</v>
      </c>
      <c r="H118" s="29">
        <v>233.33</v>
      </c>
      <c r="I118" s="29">
        <v>933.32</v>
      </c>
      <c r="J118" s="29">
        <v>9</v>
      </c>
      <c r="K118" s="29">
        <v>233.33</v>
      </c>
      <c r="L118" s="29">
        <v>2099.9699999999998</v>
      </c>
      <c r="M118" s="27" t="s">
        <v>49</v>
      </c>
      <c r="N118" s="28" t="s">
        <v>50</v>
      </c>
      <c r="O118" s="28"/>
      <c r="P118" s="28"/>
      <c r="Q118" s="26"/>
    </row>
    <row r="119" spans="1:17" ht="18.95" customHeight="1" x14ac:dyDescent="0.2">
      <c r="A119" s="26">
        <v>44321</v>
      </c>
      <c r="B119" s="27" t="s">
        <v>44</v>
      </c>
      <c r="C119" s="27" t="s">
        <v>45</v>
      </c>
      <c r="D119" s="27" t="s">
        <v>167</v>
      </c>
      <c r="E119" s="28" t="s">
        <v>47</v>
      </c>
      <c r="F119" s="28" t="s">
        <v>48</v>
      </c>
      <c r="G119" s="29">
        <v>-4</v>
      </c>
      <c r="H119" s="29">
        <v>233.33</v>
      </c>
      <c r="I119" s="29">
        <v>933.32</v>
      </c>
      <c r="J119" s="29">
        <v>13</v>
      </c>
      <c r="K119" s="29">
        <v>233.33</v>
      </c>
      <c r="L119" s="29">
        <v>3033.29</v>
      </c>
      <c r="M119" s="27" t="s">
        <v>49</v>
      </c>
      <c r="N119" s="28" t="s">
        <v>50</v>
      </c>
      <c r="O119" s="28"/>
      <c r="P119" s="28"/>
      <c r="Q119" s="26"/>
    </row>
    <row r="120" spans="1:17" ht="18.95" customHeight="1" x14ac:dyDescent="0.2">
      <c r="A120" s="26">
        <v>44318</v>
      </c>
      <c r="B120" s="27" t="s">
        <v>44</v>
      </c>
      <c r="C120" s="27" t="s">
        <v>45</v>
      </c>
      <c r="D120" s="27" t="s">
        <v>168</v>
      </c>
      <c r="E120" s="28" t="s">
        <v>47</v>
      </c>
      <c r="F120" s="28" t="s">
        <v>48</v>
      </c>
      <c r="G120" s="29">
        <v>-5</v>
      </c>
      <c r="H120" s="29">
        <v>233.33</v>
      </c>
      <c r="I120" s="29">
        <v>1166.6500000000001</v>
      </c>
      <c r="J120" s="29">
        <v>17</v>
      </c>
      <c r="K120" s="29">
        <v>233.33</v>
      </c>
      <c r="L120" s="29">
        <v>3966.61</v>
      </c>
      <c r="M120" s="27" t="s">
        <v>49</v>
      </c>
      <c r="N120" s="28" t="s">
        <v>50</v>
      </c>
      <c r="O120" s="28"/>
      <c r="P120" s="28"/>
      <c r="Q120" s="26"/>
    </row>
    <row r="121" spans="1:17" ht="18.95" customHeight="1" x14ac:dyDescent="0.2">
      <c r="A121" s="26">
        <v>44318</v>
      </c>
      <c r="B121" s="27" t="s">
        <v>44</v>
      </c>
      <c r="C121" s="27" t="s">
        <v>45</v>
      </c>
      <c r="D121" s="27" t="s">
        <v>169</v>
      </c>
      <c r="E121" s="28" t="s">
        <v>47</v>
      </c>
      <c r="F121" s="28" t="s">
        <v>48</v>
      </c>
      <c r="G121" s="29">
        <v>-3</v>
      </c>
      <c r="H121" s="29">
        <v>233.33</v>
      </c>
      <c r="I121" s="29">
        <v>699.99</v>
      </c>
      <c r="J121" s="29">
        <v>4</v>
      </c>
      <c r="K121" s="29">
        <v>233.33</v>
      </c>
      <c r="L121" s="29">
        <v>933.32</v>
      </c>
      <c r="M121" s="27" t="s">
        <v>49</v>
      </c>
      <c r="N121" s="28" t="s">
        <v>50</v>
      </c>
      <c r="O121" s="28"/>
      <c r="P121" s="28"/>
      <c r="Q121" s="26"/>
    </row>
    <row r="122" spans="1:17" ht="18.95" customHeight="1" x14ac:dyDescent="0.2">
      <c r="A122" s="26">
        <v>44315</v>
      </c>
      <c r="B122" s="27" t="s">
        <v>44</v>
      </c>
      <c r="C122" s="27" t="s">
        <v>45</v>
      </c>
      <c r="D122" s="27" t="s">
        <v>170</v>
      </c>
      <c r="E122" s="28" t="s">
        <v>47</v>
      </c>
      <c r="F122" s="28" t="s">
        <v>48</v>
      </c>
      <c r="G122" s="29">
        <v>-12</v>
      </c>
      <c r="H122" s="29">
        <v>233.33</v>
      </c>
      <c r="I122" s="29">
        <v>2799.96</v>
      </c>
      <c r="J122" s="29">
        <v>7</v>
      </c>
      <c r="K122" s="29">
        <v>233.33</v>
      </c>
      <c r="L122" s="29">
        <v>1633.31</v>
      </c>
      <c r="M122" s="27" t="s">
        <v>49</v>
      </c>
      <c r="N122" s="28" t="s">
        <v>50</v>
      </c>
      <c r="O122" s="28"/>
      <c r="P122" s="28"/>
      <c r="Q122" s="26"/>
    </row>
    <row r="123" spans="1:17" ht="18.95" customHeight="1" x14ac:dyDescent="0.2">
      <c r="A123" s="26">
        <v>44312</v>
      </c>
      <c r="B123" s="27" t="s">
        <v>44</v>
      </c>
      <c r="C123" s="27" t="s">
        <v>45</v>
      </c>
      <c r="D123" s="27" t="s">
        <v>171</v>
      </c>
      <c r="E123" s="28" t="s">
        <v>47</v>
      </c>
      <c r="F123" s="28" t="s">
        <v>48</v>
      </c>
      <c r="G123" s="29">
        <v>-8</v>
      </c>
      <c r="H123" s="29">
        <v>233.33</v>
      </c>
      <c r="I123" s="29">
        <v>1866.64</v>
      </c>
      <c r="J123" s="29">
        <v>5</v>
      </c>
      <c r="K123" s="29">
        <v>233.33</v>
      </c>
      <c r="L123" s="29">
        <v>1166.6500000000001</v>
      </c>
      <c r="M123" s="27" t="s">
        <v>49</v>
      </c>
      <c r="N123" s="28" t="s">
        <v>50</v>
      </c>
      <c r="O123" s="28"/>
      <c r="P123" s="28"/>
      <c r="Q123" s="26"/>
    </row>
    <row r="124" spans="1:17" ht="18.95" customHeight="1" x14ac:dyDescent="0.2">
      <c r="A124" s="26">
        <v>44311</v>
      </c>
      <c r="B124" s="27" t="s">
        <v>44</v>
      </c>
      <c r="C124" s="27" t="s">
        <v>45</v>
      </c>
      <c r="D124" s="27" t="s">
        <v>172</v>
      </c>
      <c r="E124" s="28" t="s">
        <v>47</v>
      </c>
      <c r="F124" s="28" t="s">
        <v>48</v>
      </c>
      <c r="G124" s="29">
        <v>-6</v>
      </c>
      <c r="H124" s="29">
        <v>233.33</v>
      </c>
      <c r="I124" s="29">
        <v>1399.98</v>
      </c>
      <c r="J124" s="29">
        <v>13</v>
      </c>
      <c r="K124" s="29">
        <v>233.33</v>
      </c>
      <c r="L124" s="29">
        <v>3033.29</v>
      </c>
      <c r="M124" s="27" t="s">
        <v>49</v>
      </c>
      <c r="N124" s="28" t="s">
        <v>50</v>
      </c>
      <c r="O124" s="28"/>
      <c r="P124" s="28"/>
      <c r="Q124" s="26"/>
    </row>
    <row r="125" spans="1:17" ht="18.95" customHeight="1" x14ac:dyDescent="0.2">
      <c r="A125" s="26">
        <v>44308</v>
      </c>
      <c r="B125" s="27" t="s">
        <v>44</v>
      </c>
      <c r="C125" s="27" t="s">
        <v>45</v>
      </c>
      <c r="D125" s="27" t="s">
        <v>173</v>
      </c>
      <c r="E125" s="28" t="s">
        <v>47</v>
      </c>
      <c r="F125" s="28" t="s">
        <v>48</v>
      </c>
      <c r="G125" s="29">
        <v>-10</v>
      </c>
      <c r="H125" s="29">
        <v>233.33</v>
      </c>
      <c r="I125" s="29">
        <v>2333.3000000000002</v>
      </c>
      <c r="J125" s="29">
        <v>19</v>
      </c>
      <c r="K125" s="29">
        <v>233.33</v>
      </c>
      <c r="L125" s="29">
        <v>4433.2700000000004</v>
      </c>
      <c r="M125" s="27" t="s">
        <v>49</v>
      </c>
      <c r="N125" s="28" t="s">
        <v>50</v>
      </c>
      <c r="O125" s="28"/>
      <c r="P125" s="28"/>
      <c r="Q125" s="26"/>
    </row>
    <row r="126" spans="1:17" ht="18.95" customHeight="1" x14ac:dyDescent="0.2">
      <c r="A126" s="26">
        <v>44307</v>
      </c>
      <c r="B126" s="27" t="s">
        <v>44</v>
      </c>
      <c r="C126" s="27" t="s">
        <v>45</v>
      </c>
      <c r="D126" s="27" t="s">
        <v>174</v>
      </c>
      <c r="E126" s="28" t="s">
        <v>47</v>
      </c>
      <c r="F126" s="28" t="s">
        <v>48</v>
      </c>
      <c r="G126" s="29">
        <v>-5</v>
      </c>
      <c r="H126" s="29">
        <v>233.33</v>
      </c>
      <c r="I126" s="29">
        <v>1166.6500000000001</v>
      </c>
      <c r="J126" s="29">
        <v>11</v>
      </c>
      <c r="K126" s="29">
        <v>233.33</v>
      </c>
      <c r="L126" s="29">
        <v>2566.63</v>
      </c>
      <c r="M126" s="27" t="s">
        <v>49</v>
      </c>
      <c r="N126" s="28" t="s">
        <v>50</v>
      </c>
      <c r="O126" s="28"/>
      <c r="P126" s="28"/>
      <c r="Q126" s="26"/>
    </row>
    <row r="127" spans="1:17" ht="18.95" customHeight="1" x14ac:dyDescent="0.2">
      <c r="A127" s="26">
        <v>44305</v>
      </c>
      <c r="B127" s="27" t="s">
        <v>44</v>
      </c>
      <c r="C127" s="27" t="s">
        <v>45</v>
      </c>
      <c r="D127" s="27" t="s">
        <v>175</v>
      </c>
      <c r="E127" s="28" t="s">
        <v>47</v>
      </c>
      <c r="F127" s="28" t="s">
        <v>48</v>
      </c>
      <c r="G127" s="29">
        <v>-8</v>
      </c>
      <c r="H127" s="29">
        <v>233.33</v>
      </c>
      <c r="I127" s="29">
        <v>1866.64</v>
      </c>
      <c r="J127" s="29">
        <v>16</v>
      </c>
      <c r="K127" s="29">
        <v>233.33</v>
      </c>
      <c r="L127" s="29">
        <v>3733.28</v>
      </c>
      <c r="M127" s="27" t="s">
        <v>49</v>
      </c>
      <c r="N127" s="28" t="s">
        <v>50</v>
      </c>
      <c r="O127" s="28"/>
      <c r="P127" s="28"/>
      <c r="Q127" s="26"/>
    </row>
    <row r="128" spans="1:17" ht="18.95" customHeight="1" x14ac:dyDescent="0.2">
      <c r="A128" s="26">
        <v>44304</v>
      </c>
      <c r="B128" s="27" t="s">
        <v>44</v>
      </c>
      <c r="C128" s="27" t="s">
        <v>45</v>
      </c>
      <c r="D128" s="27" t="s">
        <v>176</v>
      </c>
      <c r="E128" s="28" t="s">
        <v>47</v>
      </c>
      <c r="F128" s="28" t="s">
        <v>48</v>
      </c>
      <c r="G128" s="29">
        <v>-4</v>
      </c>
      <c r="H128" s="29">
        <v>233.33</v>
      </c>
      <c r="I128" s="29">
        <v>933.32</v>
      </c>
      <c r="J128" s="29">
        <v>24</v>
      </c>
      <c r="K128" s="29">
        <v>233.33</v>
      </c>
      <c r="L128" s="29">
        <v>5599.92</v>
      </c>
      <c r="M128" s="27" t="s">
        <v>49</v>
      </c>
      <c r="N128" s="28" t="s">
        <v>50</v>
      </c>
      <c r="O128" s="28"/>
      <c r="P128" s="28"/>
      <c r="Q128" s="26"/>
    </row>
    <row r="129" spans="1:17" ht="18.95" customHeight="1" x14ac:dyDescent="0.2">
      <c r="A129" s="26">
        <v>44301</v>
      </c>
      <c r="B129" s="27" t="s">
        <v>44</v>
      </c>
      <c r="C129" s="27" t="s">
        <v>45</v>
      </c>
      <c r="D129" s="27" t="s">
        <v>177</v>
      </c>
      <c r="E129" s="28" t="s">
        <v>47</v>
      </c>
      <c r="F129" s="28" t="s">
        <v>48</v>
      </c>
      <c r="G129" s="29">
        <v>-4</v>
      </c>
      <c r="H129" s="29">
        <v>233.33</v>
      </c>
      <c r="I129" s="29">
        <v>933.32</v>
      </c>
      <c r="J129" s="29">
        <v>28</v>
      </c>
      <c r="K129" s="29">
        <v>233.33</v>
      </c>
      <c r="L129" s="29">
        <v>6533.24</v>
      </c>
      <c r="M129" s="27" t="s">
        <v>49</v>
      </c>
      <c r="N129" s="28" t="s">
        <v>50</v>
      </c>
      <c r="O129" s="28"/>
      <c r="P129" s="28"/>
      <c r="Q129" s="26"/>
    </row>
    <row r="130" spans="1:17" ht="18.95" customHeight="1" x14ac:dyDescent="0.2">
      <c r="A130" s="26">
        <v>44301</v>
      </c>
      <c r="B130" s="27" t="s">
        <v>44</v>
      </c>
      <c r="C130" s="27" t="s">
        <v>45</v>
      </c>
      <c r="D130" s="27" t="s">
        <v>178</v>
      </c>
      <c r="E130" s="28" t="s">
        <v>47</v>
      </c>
      <c r="F130" s="28" t="s">
        <v>48</v>
      </c>
      <c r="G130" s="29">
        <v>-4</v>
      </c>
      <c r="H130" s="29">
        <v>233.33</v>
      </c>
      <c r="I130" s="29">
        <v>933.32</v>
      </c>
      <c r="J130" s="29">
        <v>32</v>
      </c>
      <c r="K130" s="29">
        <v>233.33</v>
      </c>
      <c r="L130" s="29">
        <v>7466.56</v>
      </c>
      <c r="M130" s="27" t="s">
        <v>49</v>
      </c>
      <c r="N130" s="28" t="s">
        <v>50</v>
      </c>
      <c r="O130" s="28"/>
      <c r="P130" s="28"/>
      <c r="Q130" s="26"/>
    </row>
    <row r="131" spans="1:17" ht="18.95" customHeight="1" x14ac:dyDescent="0.2">
      <c r="A131" s="26">
        <v>44299</v>
      </c>
      <c r="B131" s="27" t="s">
        <v>44</v>
      </c>
      <c r="C131" s="27" t="s">
        <v>45</v>
      </c>
      <c r="D131" s="27" t="s">
        <v>179</v>
      </c>
      <c r="E131" s="28" t="s">
        <v>47</v>
      </c>
      <c r="F131" s="28" t="s">
        <v>48</v>
      </c>
      <c r="G131" s="29">
        <v>-6</v>
      </c>
      <c r="H131" s="29">
        <v>233.33</v>
      </c>
      <c r="I131" s="29">
        <v>1399.98</v>
      </c>
      <c r="J131" s="29">
        <v>20</v>
      </c>
      <c r="K131" s="29">
        <v>233.33</v>
      </c>
      <c r="L131" s="29">
        <v>4666.6000000000004</v>
      </c>
      <c r="M131" s="27" t="s">
        <v>49</v>
      </c>
      <c r="N131" s="28" t="s">
        <v>50</v>
      </c>
      <c r="O131" s="28"/>
      <c r="P131" s="28"/>
      <c r="Q131" s="26"/>
    </row>
    <row r="132" spans="1:17" ht="18.95" customHeight="1" x14ac:dyDescent="0.2">
      <c r="A132" s="26">
        <v>44297</v>
      </c>
      <c r="B132" s="27" t="s">
        <v>44</v>
      </c>
      <c r="C132" s="27" t="s">
        <v>45</v>
      </c>
      <c r="D132" s="27" t="s">
        <v>180</v>
      </c>
      <c r="E132" s="28" t="s">
        <v>47</v>
      </c>
      <c r="F132" s="28" t="s">
        <v>48</v>
      </c>
      <c r="G132" s="29">
        <v>-6</v>
      </c>
      <c r="H132" s="29">
        <v>233.33</v>
      </c>
      <c r="I132" s="29">
        <v>1399.98</v>
      </c>
      <c r="J132" s="29">
        <v>26</v>
      </c>
      <c r="K132" s="29">
        <v>233.33</v>
      </c>
      <c r="L132" s="29">
        <v>6066.58</v>
      </c>
      <c r="M132" s="27" t="s">
        <v>49</v>
      </c>
      <c r="N132" s="28" t="s">
        <v>50</v>
      </c>
      <c r="O132" s="28"/>
      <c r="P132" s="28"/>
      <c r="Q132" s="26"/>
    </row>
    <row r="133" spans="1:17" ht="18.95" customHeight="1" x14ac:dyDescent="0.2">
      <c r="A133" s="26">
        <v>44293</v>
      </c>
      <c r="B133" s="27" t="s">
        <v>44</v>
      </c>
      <c r="C133" s="27" t="s">
        <v>45</v>
      </c>
      <c r="D133" s="27" t="s">
        <v>181</v>
      </c>
      <c r="E133" s="28" t="s">
        <v>47</v>
      </c>
      <c r="F133" s="28" t="s">
        <v>48</v>
      </c>
      <c r="G133" s="29">
        <v>-4</v>
      </c>
      <c r="H133" s="29">
        <v>233.33</v>
      </c>
      <c r="I133" s="29">
        <v>933.32</v>
      </c>
      <c r="J133" s="29">
        <v>16</v>
      </c>
      <c r="K133" s="29">
        <v>233.33</v>
      </c>
      <c r="L133" s="29">
        <v>3733.28</v>
      </c>
      <c r="M133" s="27" t="s">
        <v>49</v>
      </c>
      <c r="N133" s="28" t="s">
        <v>50</v>
      </c>
      <c r="O133" s="28"/>
      <c r="P133" s="28"/>
      <c r="Q133" s="26"/>
    </row>
    <row r="134" spans="1:17" ht="18.95" customHeight="1" x14ac:dyDescent="0.2">
      <c r="A134" s="26">
        <v>44290</v>
      </c>
      <c r="B134" s="27" t="s">
        <v>44</v>
      </c>
      <c r="C134" s="27" t="s">
        <v>45</v>
      </c>
      <c r="D134" s="27" t="s">
        <v>182</v>
      </c>
      <c r="E134" s="28" t="s">
        <v>47</v>
      </c>
      <c r="F134" s="28" t="s">
        <v>48</v>
      </c>
      <c r="G134" s="29">
        <v>-6</v>
      </c>
      <c r="H134" s="29">
        <v>233.33</v>
      </c>
      <c r="I134" s="29">
        <v>1399.98</v>
      </c>
      <c r="J134" s="29">
        <v>20</v>
      </c>
      <c r="K134" s="29">
        <v>233.33</v>
      </c>
      <c r="L134" s="29">
        <v>4666.6000000000004</v>
      </c>
      <c r="M134" s="27" t="s">
        <v>49</v>
      </c>
      <c r="N134" s="28" t="s">
        <v>50</v>
      </c>
      <c r="O134" s="28"/>
      <c r="P134" s="28"/>
      <c r="Q134" s="26"/>
    </row>
    <row r="135" spans="1:17" ht="18.95" customHeight="1" x14ac:dyDescent="0.2">
      <c r="A135" s="26">
        <v>44286</v>
      </c>
      <c r="B135" s="27" t="s">
        <v>44</v>
      </c>
      <c r="C135" s="27" t="s">
        <v>45</v>
      </c>
      <c r="D135" s="27" t="s">
        <v>183</v>
      </c>
      <c r="E135" s="28" t="s">
        <v>47</v>
      </c>
      <c r="F135" s="28" t="s">
        <v>48</v>
      </c>
      <c r="G135" s="29">
        <v>-4</v>
      </c>
      <c r="H135" s="29">
        <v>233.33</v>
      </c>
      <c r="I135" s="29">
        <v>933.32</v>
      </c>
      <c r="J135" s="29">
        <v>8</v>
      </c>
      <c r="K135" s="29">
        <v>233.33</v>
      </c>
      <c r="L135" s="29">
        <v>1866.64</v>
      </c>
      <c r="M135" s="27" t="s">
        <v>49</v>
      </c>
      <c r="N135" s="28" t="s">
        <v>50</v>
      </c>
      <c r="O135" s="28"/>
      <c r="P135" s="28"/>
      <c r="Q135" s="26"/>
    </row>
    <row r="136" spans="1:17" ht="18.95" customHeight="1" x14ac:dyDescent="0.2">
      <c r="A136" s="26">
        <v>44284</v>
      </c>
      <c r="B136" s="27" t="s">
        <v>44</v>
      </c>
      <c r="C136" s="27" t="s">
        <v>45</v>
      </c>
      <c r="D136" s="27" t="s">
        <v>184</v>
      </c>
      <c r="E136" s="28" t="s">
        <v>47</v>
      </c>
      <c r="F136" s="28" t="s">
        <v>48</v>
      </c>
      <c r="G136" s="29">
        <v>-6</v>
      </c>
      <c r="H136" s="29">
        <v>233.33</v>
      </c>
      <c r="I136" s="29">
        <v>1399.98</v>
      </c>
      <c r="J136" s="29">
        <v>12</v>
      </c>
      <c r="K136" s="29">
        <v>233.33</v>
      </c>
      <c r="L136" s="29">
        <v>2799.96</v>
      </c>
      <c r="M136" s="27" t="s">
        <v>49</v>
      </c>
      <c r="N136" s="28" t="s">
        <v>50</v>
      </c>
      <c r="O136" s="28"/>
      <c r="P136" s="28"/>
      <c r="Q136" s="26"/>
    </row>
    <row r="137" spans="1:17" ht="18.95" customHeight="1" x14ac:dyDescent="0.2">
      <c r="A137" s="26">
        <v>44280</v>
      </c>
      <c r="B137" s="27" t="s">
        <v>44</v>
      </c>
      <c r="C137" s="27" t="s">
        <v>45</v>
      </c>
      <c r="D137" s="27" t="s">
        <v>185</v>
      </c>
      <c r="E137" s="28" t="s">
        <v>47</v>
      </c>
      <c r="F137" s="28" t="s">
        <v>48</v>
      </c>
      <c r="G137" s="29">
        <v>-1</v>
      </c>
      <c r="H137" s="29">
        <v>233.33</v>
      </c>
      <c r="I137" s="29">
        <v>233.33</v>
      </c>
      <c r="J137" s="29">
        <v>0</v>
      </c>
      <c r="K137" s="29">
        <v>233.33</v>
      </c>
      <c r="L137" s="29">
        <v>0</v>
      </c>
      <c r="M137" s="27" t="s">
        <v>49</v>
      </c>
      <c r="N137" s="28" t="s">
        <v>50</v>
      </c>
      <c r="O137" s="28"/>
      <c r="P137" s="28"/>
      <c r="Q137" s="26"/>
    </row>
    <row r="138" spans="1:17" ht="18.95" customHeight="1" x14ac:dyDescent="0.2">
      <c r="A138" s="26">
        <v>44279</v>
      </c>
      <c r="B138" s="27" t="s">
        <v>44</v>
      </c>
      <c r="C138" s="27" t="s">
        <v>45</v>
      </c>
      <c r="D138" s="27" t="s">
        <v>186</v>
      </c>
      <c r="E138" s="28" t="s">
        <v>47</v>
      </c>
      <c r="F138" s="28" t="s">
        <v>48</v>
      </c>
      <c r="G138" s="29">
        <v>-3</v>
      </c>
      <c r="H138" s="29">
        <v>233.33</v>
      </c>
      <c r="I138" s="29">
        <v>699.99</v>
      </c>
      <c r="J138" s="29">
        <v>1</v>
      </c>
      <c r="K138" s="29">
        <v>233.33</v>
      </c>
      <c r="L138" s="29">
        <v>233.33</v>
      </c>
      <c r="M138" s="27" t="s">
        <v>49</v>
      </c>
      <c r="N138" s="28" t="s">
        <v>50</v>
      </c>
      <c r="O138" s="28"/>
      <c r="P138" s="28"/>
      <c r="Q138" s="26"/>
    </row>
    <row r="139" spans="1:17" ht="18.95" customHeight="1" x14ac:dyDescent="0.2">
      <c r="A139" s="26">
        <v>44277</v>
      </c>
      <c r="B139" s="27" t="s">
        <v>44</v>
      </c>
      <c r="C139" s="27" t="s">
        <v>45</v>
      </c>
      <c r="D139" s="27" t="s">
        <v>187</v>
      </c>
      <c r="E139" s="28" t="s">
        <v>47</v>
      </c>
      <c r="F139" s="28" t="s">
        <v>48</v>
      </c>
      <c r="G139" s="29">
        <v>-10</v>
      </c>
      <c r="H139" s="29">
        <v>233.33</v>
      </c>
      <c r="I139" s="29">
        <v>2333.3000000000002</v>
      </c>
      <c r="J139" s="29">
        <v>4</v>
      </c>
      <c r="K139" s="29">
        <v>233.33</v>
      </c>
      <c r="L139" s="29">
        <v>933.32</v>
      </c>
      <c r="M139" s="27" t="s">
        <v>49</v>
      </c>
      <c r="N139" s="28" t="s">
        <v>50</v>
      </c>
      <c r="O139" s="28"/>
      <c r="P139" s="28"/>
      <c r="Q139" s="26"/>
    </row>
    <row r="140" spans="1:17" ht="18.95" customHeight="1" x14ac:dyDescent="0.2">
      <c r="A140" s="26">
        <v>44273</v>
      </c>
      <c r="B140" s="27" t="s">
        <v>44</v>
      </c>
      <c r="C140" s="27" t="s">
        <v>45</v>
      </c>
      <c r="D140" s="27" t="s">
        <v>188</v>
      </c>
      <c r="E140" s="28" t="s">
        <v>47</v>
      </c>
      <c r="F140" s="28" t="s">
        <v>48</v>
      </c>
      <c r="G140" s="29">
        <v>-6</v>
      </c>
      <c r="H140" s="29">
        <v>233.33</v>
      </c>
      <c r="I140" s="29">
        <v>1399.98</v>
      </c>
      <c r="J140" s="29">
        <v>6</v>
      </c>
      <c r="K140" s="29">
        <v>233.33</v>
      </c>
      <c r="L140" s="29">
        <v>1399.98</v>
      </c>
      <c r="M140" s="27" t="s">
        <v>49</v>
      </c>
      <c r="N140" s="28" t="s">
        <v>50</v>
      </c>
      <c r="O140" s="28"/>
      <c r="P140" s="28"/>
      <c r="Q140" s="26"/>
    </row>
    <row r="141" spans="1:17" ht="18.95" customHeight="1" x14ac:dyDescent="0.2">
      <c r="A141" s="26">
        <v>44272</v>
      </c>
      <c r="B141" s="27" t="s">
        <v>44</v>
      </c>
      <c r="C141" s="27" t="s">
        <v>45</v>
      </c>
      <c r="D141" s="27" t="s">
        <v>189</v>
      </c>
      <c r="E141" s="28" t="s">
        <v>47</v>
      </c>
      <c r="F141" s="28" t="s">
        <v>48</v>
      </c>
      <c r="G141" s="29">
        <v>-6</v>
      </c>
      <c r="H141" s="29">
        <v>233.33</v>
      </c>
      <c r="I141" s="29">
        <v>1399.98</v>
      </c>
      <c r="J141" s="29">
        <v>12</v>
      </c>
      <c r="K141" s="29">
        <v>233.33</v>
      </c>
      <c r="L141" s="29">
        <v>2799.96</v>
      </c>
      <c r="M141" s="27" t="s">
        <v>49</v>
      </c>
      <c r="N141" s="28" t="s">
        <v>50</v>
      </c>
      <c r="O141" s="28"/>
      <c r="P141" s="28"/>
      <c r="Q141" s="26"/>
    </row>
    <row r="142" spans="1:17" ht="18.95" customHeight="1" x14ac:dyDescent="0.2">
      <c r="A142" s="26">
        <v>44269</v>
      </c>
      <c r="B142" s="27" t="s">
        <v>44</v>
      </c>
      <c r="C142" s="27" t="s">
        <v>45</v>
      </c>
      <c r="D142" s="27" t="s">
        <v>190</v>
      </c>
      <c r="E142" s="28" t="s">
        <v>47</v>
      </c>
      <c r="F142" s="28" t="s">
        <v>48</v>
      </c>
      <c r="G142" s="29">
        <v>-5</v>
      </c>
      <c r="H142" s="29">
        <v>233.33</v>
      </c>
      <c r="I142" s="29">
        <v>1166.6500000000001</v>
      </c>
      <c r="J142" s="29">
        <v>0</v>
      </c>
      <c r="K142" s="29">
        <v>233.33</v>
      </c>
      <c r="L142" s="29">
        <v>0</v>
      </c>
      <c r="M142" s="27" t="s">
        <v>49</v>
      </c>
      <c r="N142" s="28" t="s">
        <v>50</v>
      </c>
      <c r="O142" s="28"/>
      <c r="P142" s="28"/>
      <c r="Q142" s="26"/>
    </row>
    <row r="143" spans="1:17" ht="18.95" customHeight="1" x14ac:dyDescent="0.2">
      <c r="A143" s="26">
        <v>44266</v>
      </c>
      <c r="B143" s="27" t="s">
        <v>44</v>
      </c>
      <c r="C143" s="27" t="s">
        <v>45</v>
      </c>
      <c r="D143" s="27" t="s">
        <v>191</v>
      </c>
      <c r="E143" s="28" t="s">
        <v>47</v>
      </c>
      <c r="F143" s="28" t="s">
        <v>48</v>
      </c>
      <c r="G143" s="29">
        <v>-10</v>
      </c>
      <c r="H143" s="29">
        <v>233.33</v>
      </c>
      <c r="I143" s="29">
        <v>2333.3000000000002</v>
      </c>
      <c r="J143" s="29">
        <v>5</v>
      </c>
      <c r="K143" s="29">
        <v>233.33</v>
      </c>
      <c r="L143" s="29">
        <v>1166.6500000000001</v>
      </c>
      <c r="M143" s="27" t="s">
        <v>49</v>
      </c>
      <c r="N143" s="28" t="s">
        <v>50</v>
      </c>
      <c r="O143" s="28"/>
      <c r="P143" s="28"/>
      <c r="Q143" s="26"/>
    </row>
    <row r="144" spans="1:17" ht="18.95" customHeight="1" x14ac:dyDescent="0.2">
      <c r="A144" s="26">
        <v>44263</v>
      </c>
      <c r="B144" s="27" t="s">
        <v>44</v>
      </c>
      <c r="C144" s="27" t="s">
        <v>45</v>
      </c>
      <c r="D144" s="27" t="s">
        <v>192</v>
      </c>
      <c r="E144" s="28" t="s">
        <v>47</v>
      </c>
      <c r="F144" s="28" t="s">
        <v>48</v>
      </c>
      <c r="G144" s="29">
        <v>-2</v>
      </c>
      <c r="H144" s="29">
        <v>233.33</v>
      </c>
      <c r="I144" s="29">
        <v>466.66</v>
      </c>
      <c r="J144" s="29">
        <v>3</v>
      </c>
      <c r="K144" s="29">
        <v>233.33</v>
      </c>
      <c r="L144" s="29">
        <v>699.99</v>
      </c>
      <c r="M144" s="27" t="s">
        <v>49</v>
      </c>
      <c r="N144" s="28" t="s">
        <v>50</v>
      </c>
      <c r="O144" s="28"/>
      <c r="P144" s="28"/>
      <c r="Q144" s="26"/>
    </row>
    <row r="145" spans="1:17" ht="18.95" customHeight="1" x14ac:dyDescent="0.2">
      <c r="A145" s="26">
        <v>44262</v>
      </c>
      <c r="B145" s="27" t="s">
        <v>44</v>
      </c>
      <c r="C145" s="27" t="s">
        <v>45</v>
      </c>
      <c r="D145" s="27" t="s">
        <v>193</v>
      </c>
      <c r="E145" s="28" t="s">
        <v>47</v>
      </c>
      <c r="F145" s="28" t="s">
        <v>48</v>
      </c>
      <c r="G145" s="29">
        <v>-8</v>
      </c>
      <c r="H145" s="29">
        <v>233.33</v>
      </c>
      <c r="I145" s="29">
        <v>1866.64</v>
      </c>
      <c r="J145" s="29">
        <v>5</v>
      </c>
      <c r="K145" s="29">
        <v>233.33</v>
      </c>
      <c r="L145" s="29">
        <v>1166.6500000000001</v>
      </c>
      <c r="M145" s="27" t="s">
        <v>49</v>
      </c>
      <c r="N145" s="28" t="s">
        <v>50</v>
      </c>
      <c r="O145" s="28"/>
      <c r="P145" s="28"/>
      <c r="Q145" s="26"/>
    </row>
    <row r="146" spans="1:17" ht="18.95" customHeight="1" x14ac:dyDescent="0.2">
      <c r="A146" s="26">
        <v>44259</v>
      </c>
      <c r="B146" s="27" t="s">
        <v>44</v>
      </c>
      <c r="C146" s="27" t="s">
        <v>45</v>
      </c>
      <c r="D146" s="27" t="s">
        <v>194</v>
      </c>
      <c r="E146" s="28" t="s">
        <v>47</v>
      </c>
      <c r="F146" s="28" t="s">
        <v>48</v>
      </c>
      <c r="G146" s="29">
        <v>-4</v>
      </c>
      <c r="H146" s="29">
        <v>233.33</v>
      </c>
      <c r="I146" s="29">
        <v>933.32</v>
      </c>
      <c r="J146" s="29">
        <v>13</v>
      </c>
      <c r="K146" s="29">
        <v>233.33</v>
      </c>
      <c r="L146" s="29">
        <v>3033.29</v>
      </c>
      <c r="M146" s="27" t="s">
        <v>49</v>
      </c>
      <c r="N146" s="28" t="s">
        <v>50</v>
      </c>
      <c r="O146" s="28"/>
      <c r="P146" s="28"/>
      <c r="Q146" s="26"/>
    </row>
    <row r="147" spans="1:17" ht="18.95" customHeight="1" x14ac:dyDescent="0.2">
      <c r="A147" s="26">
        <v>44258</v>
      </c>
      <c r="B147" s="27" t="s">
        <v>44</v>
      </c>
      <c r="C147" s="27" t="s">
        <v>45</v>
      </c>
      <c r="D147" s="27" t="s">
        <v>195</v>
      </c>
      <c r="E147" s="28" t="s">
        <v>47</v>
      </c>
      <c r="F147" s="28" t="s">
        <v>48</v>
      </c>
      <c r="G147" s="29">
        <v>-6</v>
      </c>
      <c r="H147" s="29">
        <v>233.33</v>
      </c>
      <c r="I147" s="29">
        <v>1399.98</v>
      </c>
      <c r="J147" s="29">
        <v>17</v>
      </c>
      <c r="K147" s="29">
        <v>233.33</v>
      </c>
      <c r="L147" s="29">
        <v>3966.61</v>
      </c>
      <c r="M147" s="27" t="s">
        <v>49</v>
      </c>
      <c r="N147" s="28" t="s">
        <v>50</v>
      </c>
      <c r="O147" s="28"/>
      <c r="P147" s="28"/>
      <c r="Q147" s="26"/>
    </row>
    <row r="148" spans="1:17" ht="18.95" customHeight="1" x14ac:dyDescent="0.2">
      <c r="A148" s="26" t="s">
        <v>224</v>
      </c>
      <c r="B148" s="27" t="s">
        <v>44</v>
      </c>
      <c r="C148" s="27" t="s">
        <v>45</v>
      </c>
      <c r="D148" s="27" t="s">
        <v>196</v>
      </c>
      <c r="E148" s="28" t="s">
        <v>47</v>
      </c>
      <c r="F148" s="28" t="s">
        <v>48</v>
      </c>
      <c r="G148" s="29">
        <v>-6</v>
      </c>
      <c r="H148" s="29">
        <v>233.33</v>
      </c>
      <c r="I148" s="29">
        <v>1399.98</v>
      </c>
      <c r="J148" s="29">
        <v>11</v>
      </c>
      <c r="K148" s="29">
        <v>233.33</v>
      </c>
      <c r="L148" s="29">
        <v>2566.63</v>
      </c>
      <c r="M148" s="27" t="s">
        <v>49</v>
      </c>
      <c r="N148" s="28" t="s">
        <v>50</v>
      </c>
      <c r="O148" s="28"/>
      <c r="P148" s="28"/>
      <c r="Q148" s="26"/>
    </row>
    <row r="149" spans="1:17" ht="18.95" customHeight="1" x14ac:dyDescent="0.2">
      <c r="A149" s="26">
        <v>44253</v>
      </c>
      <c r="B149" s="27" t="s">
        <v>44</v>
      </c>
      <c r="C149" s="27" t="s">
        <v>45</v>
      </c>
      <c r="D149" s="27" t="s">
        <v>197</v>
      </c>
      <c r="E149" s="28" t="s">
        <v>47</v>
      </c>
      <c r="F149" s="28" t="s">
        <v>48</v>
      </c>
      <c r="G149" s="29">
        <v>-15</v>
      </c>
      <c r="H149" s="29">
        <v>233.33</v>
      </c>
      <c r="I149" s="29">
        <v>3499.95</v>
      </c>
      <c r="J149" s="29">
        <v>17</v>
      </c>
      <c r="K149" s="29">
        <v>233.33</v>
      </c>
      <c r="L149" s="29">
        <v>3966.61</v>
      </c>
      <c r="M149" s="27" t="s">
        <v>49</v>
      </c>
      <c r="N149" s="28" t="s">
        <v>50</v>
      </c>
      <c r="O149" s="28"/>
      <c r="P149" s="28"/>
      <c r="Q149" s="26"/>
    </row>
    <row r="150" spans="1:17" ht="18.95" customHeight="1" x14ac:dyDescent="0.2">
      <c r="A150" s="26">
        <v>44250</v>
      </c>
      <c r="B150" s="27" t="s">
        <v>44</v>
      </c>
      <c r="C150" s="27" t="s">
        <v>45</v>
      </c>
      <c r="D150" s="27" t="s">
        <v>198</v>
      </c>
      <c r="E150" s="28" t="s">
        <v>47</v>
      </c>
      <c r="F150" s="28" t="s">
        <v>48</v>
      </c>
      <c r="G150" s="29">
        <v>-4</v>
      </c>
      <c r="H150" s="29">
        <v>233.33</v>
      </c>
      <c r="I150" s="29">
        <v>933.32</v>
      </c>
      <c r="J150" s="29">
        <v>32</v>
      </c>
      <c r="K150" s="29">
        <v>233.33</v>
      </c>
      <c r="L150" s="29">
        <v>7466.56</v>
      </c>
      <c r="M150" s="27" t="s">
        <v>49</v>
      </c>
      <c r="N150" s="28" t="s">
        <v>50</v>
      </c>
      <c r="O150" s="28"/>
      <c r="P150" s="28"/>
      <c r="Q150" s="26"/>
    </row>
    <row r="151" spans="1:17" ht="18.95" customHeight="1" x14ac:dyDescent="0.2">
      <c r="A151" s="26">
        <v>44249</v>
      </c>
      <c r="B151" s="27" t="s">
        <v>44</v>
      </c>
      <c r="C151" s="27" t="s">
        <v>45</v>
      </c>
      <c r="D151" s="27" t="s">
        <v>199</v>
      </c>
      <c r="E151" s="28" t="s">
        <v>47</v>
      </c>
      <c r="F151" s="28" t="s">
        <v>48</v>
      </c>
      <c r="G151" s="29">
        <v>-2</v>
      </c>
      <c r="H151" s="29">
        <v>233.33</v>
      </c>
      <c r="I151" s="29">
        <v>466.66</v>
      </c>
      <c r="J151" s="29">
        <v>36</v>
      </c>
      <c r="K151" s="29">
        <v>233.33</v>
      </c>
      <c r="L151" s="29">
        <v>8399.8799999999992</v>
      </c>
      <c r="M151" s="27" t="s">
        <v>49</v>
      </c>
      <c r="N151" s="28" t="s">
        <v>50</v>
      </c>
      <c r="O151" s="28"/>
      <c r="P151" s="28"/>
      <c r="Q151" s="26"/>
    </row>
    <row r="152" spans="1:17" ht="18.95" customHeight="1" x14ac:dyDescent="0.2">
      <c r="A152" s="26">
        <v>44246</v>
      </c>
      <c r="B152" s="27" t="s">
        <v>44</v>
      </c>
      <c r="C152" s="27" t="s">
        <v>45</v>
      </c>
      <c r="D152" s="27" t="s">
        <v>200</v>
      </c>
      <c r="E152" s="28" t="s">
        <v>47</v>
      </c>
      <c r="F152" s="28" t="s">
        <v>48</v>
      </c>
      <c r="G152" s="29">
        <v>-3</v>
      </c>
      <c r="H152" s="29">
        <v>233.33</v>
      </c>
      <c r="I152" s="29">
        <v>699.99</v>
      </c>
      <c r="J152" s="29">
        <v>38</v>
      </c>
      <c r="K152" s="29">
        <v>233.33</v>
      </c>
      <c r="L152" s="29">
        <v>8866.5400000000009</v>
      </c>
      <c r="M152" s="27" t="s">
        <v>49</v>
      </c>
      <c r="N152" s="28" t="s">
        <v>50</v>
      </c>
      <c r="O152" s="28"/>
      <c r="P152" s="28"/>
      <c r="Q152" s="26"/>
    </row>
    <row r="153" spans="1:17" ht="18.95" customHeight="1" x14ac:dyDescent="0.2">
      <c r="A153" s="26">
        <v>44245</v>
      </c>
      <c r="B153" s="27" t="s">
        <v>44</v>
      </c>
      <c r="C153" s="27" t="s">
        <v>45</v>
      </c>
      <c r="D153" s="27" t="s">
        <v>201</v>
      </c>
      <c r="E153" s="28" t="s">
        <v>47</v>
      </c>
      <c r="F153" s="28" t="s">
        <v>48</v>
      </c>
      <c r="G153" s="29">
        <v>-4</v>
      </c>
      <c r="H153" s="29">
        <v>233.33</v>
      </c>
      <c r="I153" s="29">
        <v>933.32</v>
      </c>
      <c r="J153" s="29">
        <v>21</v>
      </c>
      <c r="K153" s="29">
        <v>233.33</v>
      </c>
      <c r="L153" s="29">
        <v>4899.93</v>
      </c>
      <c r="M153" s="27" t="s">
        <v>49</v>
      </c>
      <c r="N153" s="28" t="s">
        <v>50</v>
      </c>
      <c r="O153" s="28"/>
      <c r="P153" s="28"/>
      <c r="Q153" s="26"/>
    </row>
    <row r="154" spans="1:17" ht="18.95" customHeight="1" x14ac:dyDescent="0.2">
      <c r="A154" s="26">
        <v>44243</v>
      </c>
      <c r="B154" s="27" t="s">
        <v>44</v>
      </c>
      <c r="C154" s="27" t="s">
        <v>45</v>
      </c>
      <c r="D154" s="27" t="s">
        <v>202</v>
      </c>
      <c r="E154" s="28" t="s">
        <v>47</v>
      </c>
      <c r="F154" s="28" t="s">
        <v>48</v>
      </c>
      <c r="G154" s="29">
        <v>-4</v>
      </c>
      <c r="H154" s="29">
        <v>233.33</v>
      </c>
      <c r="I154" s="29">
        <v>933.32</v>
      </c>
      <c r="J154" s="29">
        <v>25</v>
      </c>
      <c r="K154" s="29">
        <v>233.33</v>
      </c>
      <c r="L154" s="29">
        <v>5833.25</v>
      </c>
      <c r="M154" s="27" t="s">
        <v>49</v>
      </c>
      <c r="N154" s="28" t="s">
        <v>50</v>
      </c>
      <c r="O154" s="28"/>
      <c r="P154" s="28"/>
      <c r="Q154" s="26"/>
    </row>
    <row r="155" spans="1:17" ht="18.95" customHeight="1" x14ac:dyDescent="0.2">
      <c r="A155" s="26">
        <v>44239</v>
      </c>
      <c r="B155" s="27" t="s">
        <v>44</v>
      </c>
      <c r="C155" s="27" t="s">
        <v>45</v>
      </c>
      <c r="D155" s="27" t="s">
        <v>203</v>
      </c>
      <c r="E155" s="28" t="s">
        <v>47</v>
      </c>
      <c r="F155" s="28" t="s">
        <v>48</v>
      </c>
      <c r="G155" s="29">
        <v>-4</v>
      </c>
      <c r="H155" s="29">
        <v>233.33</v>
      </c>
      <c r="I155" s="29">
        <v>933.32</v>
      </c>
      <c r="J155" s="29">
        <v>29</v>
      </c>
      <c r="K155" s="29">
        <v>233.33</v>
      </c>
      <c r="L155" s="29">
        <v>6766.57</v>
      </c>
      <c r="M155" s="27" t="s">
        <v>49</v>
      </c>
      <c r="N155" s="28" t="s">
        <v>50</v>
      </c>
      <c r="O155" s="28"/>
      <c r="P155" s="28"/>
      <c r="Q155" s="26"/>
    </row>
    <row r="156" spans="1:17" ht="18.95" customHeight="1" x14ac:dyDescent="0.2">
      <c r="A156" s="26">
        <v>44236</v>
      </c>
      <c r="B156" s="27" t="s">
        <v>44</v>
      </c>
      <c r="C156" s="27" t="s">
        <v>45</v>
      </c>
      <c r="D156" s="27" t="s">
        <v>204</v>
      </c>
      <c r="E156" s="28" t="s">
        <v>47</v>
      </c>
      <c r="F156" s="28" t="s">
        <v>48</v>
      </c>
      <c r="G156" s="29">
        <v>-2</v>
      </c>
      <c r="H156" s="29">
        <v>233.33</v>
      </c>
      <c r="I156" s="29">
        <v>466.66</v>
      </c>
      <c r="J156" s="29">
        <v>21</v>
      </c>
      <c r="K156" s="29">
        <v>233.33</v>
      </c>
      <c r="L156" s="29">
        <v>4899.93</v>
      </c>
      <c r="M156" s="27" t="s">
        <v>49</v>
      </c>
      <c r="N156" s="28" t="s">
        <v>50</v>
      </c>
      <c r="O156" s="28"/>
      <c r="P156" s="28"/>
      <c r="Q156" s="26"/>
    </row>
    <row r="157" spans="1:17" ht="18.95" customHeight="1" x14ac:dyDescent="0.2">
      <c r="A157" s="26">
        <v>44231</v>
      </c>
      <c r="B157" s="27" t="s">
        <v>44</v>
      </c>
      <c r="C157" s="27" t="s">
        <v>45</v>
      </c>
      <c r="D157" s="27" t="s">
        <v>205</v>
      </c>
      <c r="E157" s="28" t="s">
        <v>47</v>
      </c>
      <c r="F157" s="28" t="s">
        <v>48</v>
      </c>
      <c r="G157" s="29">
        <v>-3</v>
      </c>
      <c r="H157" s="29">
        <v>233.33</v>
      </c>
      <c r="I157" s="29">
        <v>699.99</v>
      </c>
      <c r="J157" s="29">
        <v>3</v>
      </c>
      <c r="K157" s="29">
        <v>233.33</v>
      </c>
      <c r="L157" s="29">
        <v>699.99</v>
      </c>
      <c r="M157" s="27" t="s">
        <v>49</v>
      </c>
      <c r="N157" s="28" t="s">
        <v>50</v>
      </c>
      <c r="O157" s="28"/>
      <c r="P157" s="28"/>
      <c r="Q157" s="26"/>
    </row>
    <row r="158" spans="1:17" ht="18.95" customHeight="1" x14ac:dyDescent="0.2">
      <c r="A158" s="26">
        <v>44229</v>
      </c>
      <c r="B158" s="27" t="s">
        <v>44</v>
      </c>
      <c r="C158" s="27" t="s">
        <v>45</v>
      </c>
      <c r="D158" s="27" t="s">
        <v>206</v>
      </c>
      <c r="E158" s="28" t="s">
        <v>47</v>
      </c>
      <c r="F158" s="28" t="s">
        <v>48</v>
      </c>
      <c r="G158" s="29">
        <v>-2</v>
      </c>
      <c r="H158" s="29">
        <v>233.33</v>
      </c>
      <c r="I158" s="29">
        <v>466.66</v>
      </c>
      <c r="J158" s="29">
        <v>6</v>
      </c>
      <c r="K158" s="29">
        <v>233.33</v>
      </c>
      <c r="L158" s="29">
        <v>1399.98</v>
      </c>
      <c r="M158" s="27" t="s">
        <v>49</v>
      </c>
      <c r="N158" s="28" t="s">
        <v>50</v>
      </c>
      <c r="O158" s="28"/>
      <c r="P158" s="28"/>
      <c r="Q158" s="26"/>
    </row>
    <row r="159" spans="1:17" ht="18.95" customHeight="1" x14ac:dyDescent="0.2">
      <c r="A159" s="26">
        <v>44228</v>
      </c>
      <c r="B159" s="27" t="s">
        <v>44</v>
      </c>
      <c r="C159" s="27" t="s">
        <v>45</v>
      </c>
      <c r="D159" s="27" t="s">
        <v>207</v>
      </c>
      <c r="E159" s="28" t="s">
        <v>47</v>
      </c>
      <c r="F159" s="28" t="s">
        <v>48</v>
      </c>
      <c r="G159" s="29">
        <v>-4</v>
      </c>
      <c r="H159" s="29">
        <v>233.33</v>
      </c>
      <c r="I159" s="29">
        <v>933.32</v>
      </c>
      <c r="J159" s="29">
        <v>8</v>
      </c>
      <c r="K159" s="29">
        <v>233.33</v>
      </c>
      <c r="L159" s="29">
        <v>1866.64</v>
      </c>
      <c r="M159" s="27" t="s">
        <v>49</v>
      </c>
      <c r="N159" s="28" t="s">
        <v>50</v>
      </c>
      <c r="O159" s="28"/>
      <c r="P159" s="28"/>
      <c r="Q159" s="26"/>
    </row>
    <row r="160" spans="1:17" ht="18.95" customHeight="1" x14ac:dyDescent="0.2">
      <c r="A160" s="26">
        <v>44225</v>
      </c>
      <c r="B160" s="27" t="s">
        <v>44</v>
      </c>
      <c r="C160" s="27" t="s">
        <v>45</v>
      </c>
      <c r="D160" s="27" t="s">
        <v>208</v>
      </c>
      <c r="E160" s="28" t="s">
        <v>47</v>
      </c>
      <c r="F160" s="28" t="s">
        <v>48</v>
      </c>
      <c r="G160" s="29">
        <v>-30</v>
      </c>
      <c r="H160" s="29">
        <v>233.33</v>
      </c>
      <c r="I160" s="29">
        <v>6999.9</v>
      </c>
      <c r="J160" s="29">
        <v>12</v>
      </c>
      <c r="K160" s="29">
        <v>233.33</v>
      </c>
      <c r="L160" s="29">
        <v>2799.96</v>
      </c>
      <c r="M160" s="27" t="s">
        <v>49</v>
      </c>
      <c r="N160" s="28" t="s">
        <v>50</v>
      </c>
      <c r="O160" s="28"/>
      <c r="P160" s="28"/>
      <c r="Q160" s="26"/>
    </row>
    <row r="161" spans="1:17" ht="18.95" customHeight="1" x14ac:dyDescent="0.2">
      <c r="A161" s="26">
        <v>44217</v>
      </c>
      <c r="B161" s="27" t="s">
        <v>44</v>
      </c>
      <c r="C161" s="27" t="s">
        <v>45</v>
      </c>
      <c r="D161" s="27" t="s">
        <v>209</v>
      </c>
      <c r="E161" s="28" t="s">
        <v>47</v>
      </c>
      <c r="F161" s="28" t="s">
        <v>48</v>
      </c>
      <c r="G161" s="29">
        <v>-5</v>
      </c>
      <c r="H161" s="29">
        <v>233.33</v>
      </c>
      <c r="I161" s="29">
        <v>1166.6500000000001</v>
      </c>
      <c r="J161" s="29">
        <v>2</v>
      </c>
      <c r="K161" s="29">
        <v>233.33</v>
      </c>
      <c r="L161" s="29">
        <v>466.66</v>
      </c>
      <c r="M161" s="27" t="s">
        <v>49</v>
      </c>
      <c r="N161" s="28" t="s">
        <v>50</v>
      </c>
      <c r="O161" s="28"/>
      <c r="P161" s="28"/>
      <c r="Q161" s="26"/>
    </row>
    <row r="162" spans="1:17" ht="18.95" customHeight="1" x14ac:dyDescent="0.2">
      <c r="A162" s="26">
        <v>44215</v>
      </c>
      <c r="B162" s="27" t="s">
        <v>44</v>
      </c>
      <c r="C162" s="27" t="s">
        <v>45</v>
      </c>
      <c r="D162" s="27" t="s">
        <v>210</v>
      </c>
      <c r="E162" s="28" t="s">
        <v>47</v>
      </c>
      <c r="F162" s="28" t="s">
        <v>48</v>
      </c>
      <c r="G162" s="29">
        <v>-5</v>
      </c>
      <c r="H162" s="29">
        <v>0</v>
      </c>
      <c r="I162" s="29">
        <v>0</v>
      </c>
      <c r="J162" s="29">
        <v>-11</v>
      </c>
      <c r="K162" s="29">
        <v>233.33</v>
      </c>
      <c r="L162" s="29">
        <v>0</v>
      </c>
      <c r="M162" s="27" t="s">
        <v>49</v>
      </c>
      <c r="N162" s="28" t="s">
        <v>50</v>
      </c>
      <c r="O162" s="28"/>
      <c r="P162" s="28"/>
      <c r="Q162" s="26"/>
    </row>
    <row r="163" spans="1:17" ht="18.95" customHeight="1" x14ac:dyDescent="0.2">
      <c r="A163" s="26">
        <v>44214</v>
      </c>
      <c r="B163" s="27" t="s">
        <v>44</v>
      </c>
      <c r="C163" s="27" t="s">
        <v>45</v>
      </c>
      <c r="D163" s="27" t="s">
        <v>211</v>
      </c>
      <c r="E163" s="28" t="s">
        <v>47</v>
      </c>
      <c r="F163" s="28" t="s">
        <v>48</v>
      </c>
      <c r="G163" s="29">
        <v>-8</v>
      </c>
      <c r="H163" s="29">
        <v>233.33</v>
      </c>
      <c r="I163" s="29">
        <v>1866.64</v>
      </c>
      <c r="J163" s="29">
        <v>-6</v>
      </c>
      <c r="K163" s="29">
        <v>233.33</v>
      </c>
      <c r="L163" s="29">
        <v>0</v>
      </c>
      <c r="M163" s="27" t="s">
        <v>49</v>
      </c>
      <c r="N163" s="28" t="s">
        <v>50</v>
      </c>
      <c r="O163" s="28"/>
      <c r="P163" s="28"/>
      <c r="Q163" s="26"/>
    </row>
    <row r="164" spans="1:17" ht="18.95" customHeight="1" x14ac:dyDescent="0.2">
      <c r="A164" s="26">
        <v>44211</v>
      </c>
      <c r="B164" s="27" t="s">
        <v>44</v>
      </c>
      <c r="C164" s="27" t="s">
        <v>45</v>
      </c>
      <c r="D164" s="27" t="s">
        <v>212</v>
      </c>
      <c r="E164" s="28" t="s">
        <v>47</v>
      </c>
      <c r="F164" s="28" t="s">
        <v>48</v>
      </c>
      <c r="G164" s="29">
        <v>-4</v>
      </c>
      <c r="H164" s="29">
        <v>233.33</v>
      </c>
      <c r="I164" s="29">
        <v>933.32</v>
      </c>
      <c r="J164" s="29">
        <v>2</v>
      </c>
      <c r="K164" s="29">
        <v>233.33</v>
      </c>
      <c r="L164" s="29">
        <v>466.66</v>
      </c>
      <c r="M164" s="27" t="s">
        <v>49</v>
      </c>
      <c r="N164" s="28" t="s">
        <v>50</v>
      </c>
      <c r="O164" s="28"/>
      <c r="P164" s="28"/>
      <c r="Q164" s="26"/>
    </row>
    <row r="165" spans="1:17" ht="18.95" customHeight="1" x14ac:dyDescent="0.2">
      <c r="A165" s="26">
        <v>44210</v>
      </c>
      <c r="B165" s="27" t="s">
        <v>44</v>
      </c>
      <c r="C165" s="27" t="s">
        <v>45</v>
      </c>
      <c r="D165" s="27" t="s">
        <v>213</v>
      </c>
      <c r="E165" s="28" t="s">
        <v>47</v>
      </c>
      <c r="F165" s="28" t="s">
        <v>48</v>
      </c>
      <c r="G165" s="29">
        <v>-6</v>
      </c>
      <c r="H165" s="29">
        <v>233.33</v>
      </c>
      <c r="I165" s="29">
        <v>1399.98</v>
      </c>
      <c r="J165" s="29">
        <v>6</v>
      </c>
      <c r="K165" s="29">
        <v>233.33</v>
      </c>
      <c r="L165" s="29">
        <v>1399.98</v>
      </c>
      <c r="M165" s="27" t="s">
        <v>49</v>
      </c>
      <c r="N165" s="28" t="s">
        <v>50</v>
      </c>
      <c r="O165" s="28"/>
      <c r="P165" s="28"/>
      <c r="Q165" s="26"/>
    </row>
    <row r="166" spans="1:17" ht="18.95" customHeight="1" x14ac:dyDescent="0.2">
      <c r="A166" s="26">
        <v>44208</v>
      </c>
      <c r="B166" s="27" t="s">
        <v>44</v>
      </c>
      <c r="C166" s="27" t="s">
        <v>45</v>
      </c>
      <c r="D166" s="27" t="s">
        <v>214</v>
      </c>
      <c r="E166" s="28" t="s">
        <v>47</v>
      </c>
      <c r="F166" s="28" t="s">
        <v>48</v>
      </c>
      <c r="G166" s="29">
        <v>-1</v>
      </c>
      <c r="H166" s="29">
        <v>233.33</v>
      </c>
      <c r="I166" s="29">
        <v>233.33</v>
      </c>
      <c r="J166" s="29">
        <v>0</v>
      </c>
      <c r="K166" s="29">
        <v>233.33</v>
      </c>
      <c r="L166" s="29">
        <v>0</v>
      </c>
      <c r="M166" s="27" t="s">
        <v>49</v>
      </c>
      <c r="N166" s="28" t="s">
        <v>50</v>
      </c>
      <c r="O166" s="28"/>
      <c r="P166" s="28"/>
      <c r="Q166" s="26"/>
    </row>
    <row r="167" spans="1:17" ht="18.95" customHeight="1" x14ac:dyDescent="0.2">
      <c r="A167" s="26">
        <v>44207</v>
      </c>
      <c r="B167" s="27" t="s">
        <v>44</v>
      </c>
      <c r="C167" s="27" t="s">
        <v>45</v>
      </c>
      <c r="D167" s="27" t="s">
        <v>215</v>
      </c>
      <c r="E167" s="28" t="s">
        <v>47</v>
      </c>
      <c r="F167" s="28" t="s">
        <v>48</v>
      </c>
      <c r="G167" s="29">
        <v>-4</v>
      </c>
      <c r="H167" s="29">
        <v>233.33</v>
      </c>
      <c r="I167" s="29">
        <v>933.32</v>
      </c>
      <c r="J167" s="29">
        <v>1</v>
      </c>
      <c r="K167" s="29">
        <v>233.33</v>
      </c>
      <c r="L167" s="29">
        <v>233.33</v>
      </c>
      <c r="M167" s="27" t="s">
        <v>49</v>
      </c>
      <c r="N167" s="28" t="s">
        <v>50</v>
      </c>
      <c r="O167" s="28"/>
      <c r="P167" s="28"/>
      <c r="Q167" s="26"/>
    </row>
    <row r="168" spans="1:17" ht="18.95" customHeight="1" x14ac:dyDescent="0.2">
      <c r="A168" s="26">
        <v>44207</v>
      </c>
      <c r="B168" s="27" t="s">
        <v>44</v>
      </c>
      <c r="C168" s="27" t="s">
        <v>45</v>
      </c>
      <c r="D168" s="27" t="s">
        <v>216</v>
      </c>
      <c r="E168" s="28" t="s">
        <v>47</v>
      </c>
      <c r="F168" s="28" t="s">
        <v>48</v>
      </c>
      <c r="G168" s="29">
        <v>-5</v>
      </c>
      <c r="H168" s="29">
        <v>233.33</v>
      </c>
      <c r="I168" s="29">
        <v>1166.6500000000001</v>
      </c>
      <c r="J168" s="29">
        <v>5</v>
      </c>
      <c r="K168" s="29">
        <v>233.33</v>
      </c>
      <c r="L168" s="29">
        <v>1166.6500000000001</v>
      </c>
      <c r="M168" s="27" t="s">
        <v>49</v>
      </c>
      <c r="N168" s="28" t="s">
        <v>50</v>
      </c>
      <c r="O168" s="28"/>
      <c r="P168" s="28"/>
      <c r="Q168" s="26"/>
    </row>
    <row r="169" spans="1:17" x14ac:dyDescent="0.2">
      <c r="G169" s="30">
        <f>SUM(G2:G168)</f>
        <v>-1421</v>
      </c>
    </row>
    <row r="170" spans="1:17" x14ac:dyDescent="0.2">
      <c r="E170" s="31" t="s">
        <v>217</v>
      </c>
      <c r="G170" s="25">
        <f>COUNT(G2:G168)</f>
        <v>167</v>
      </c>
    </row>
  </sheetData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24E6-7B39-40FC-88DC-B26080CB11AD}">
  <dimension ref="A1:G21"/>
  <sheetViews>
    <sheetView zoomScaleNormal="100" workbookViewId="0">
      <selection activeCell="C20" sqref="C20"/>
    </sheetView>
  </sheetViews>
  <sheetFormatPr baseColWidth="10" defaultRowHeight="12.75" x14ac:dyDescent="0.2"/>
  <cols>
    <col min="1" max="2" width="11.42578125" style="25"/>
    <col min="3" max="3" width="12.85546875" style="25" bestFit="1" customWidth="1"/>
    <col min="4" max="5" width="11.42578125" style="25"/>
    <col min="6" max="6" width="23.7109375" style="25" customWidth="1"/>
    <col min="7" max="242" width="11.42578125" style="25"/>
    <col min="243" max="243" width="12.85546875" style="25" bestFit="1" customWidth="1"/>
    <col min="244" max="245" width="11.42578125" style="25"/>
    <col min="246" max="246" width="12.5703125" style="25" customWidth="1"/>
    <col min="247" max="250" width="11.42578125" style="25"/>
    <col min="251" max="251" width="12.85546875" style="25" bestFit="1" customWidth="1"/>
    <col min="252" max="253" width="11.42578125" style="25"/>
    <col min="254" max="254" width="12.85546875" style="25" bestFit="1" customWidth="1"/>
    <col min="255" max="255" width="11.42578125" style="25"/>
    <col min="256" max="256" width="12.85546875" style="25" bestFit="1" customWidth="1"/>
    <col min="257" max="498" width="11.42578125" style="25"/>
    <col min="499" max="499" width="12.85546875" style="25" bestFit="1" customWidth="1"/>
    <col min="500" max="501" width="11.42578125" style="25"/>
    <col min="502" max="502" width="12.5703125" style="25" customWidth="1"/>
    <col min="503" max="506" width="11.42578125" style="25"/>
    <col min="507" max="507" width="12.85546875" style="25" bestFit="1" customWidth="1"/>
    <col min="508" max="509" width="11.42578125" style="25"/>
    <col min="510" max="510" width="12.85546875" style="25" bestFit="1" customWidth="1"/>
    <col min="511" max="511" width="11.42578125" style="25"/>
    <col min="512" max="512" width="12.85546875" style="25" bestFit="1" customWidth="1"/>
    <col min="513" max="754" width="11.42578125" style="25"/>
    <col min="755" max="755" width="12.85546875" style="25" bestFit="1" customWidth="1"/>
    <col min="756" max="757" width="11.42578125" style="25"/>
    <col min="758" max="758" width="12.5703125" style="25" customWidth="1"/>
    <col min="759" max="762" width="11.42578125" style="25"/>
    <col min="763" max="763" width="12.85546875" style="25" bestFit="1" customWidth="1"/>
    <col min="764" max="765" width="11.42578125" style="25"/>
    <col min="766" max="766" width="12.85546875" style="25" bestFit="1" customWidth="1"/>
    <col min="767" max="767" width="11.42578125" style="25"/>
    <col min="768" max="768" width="12.85546875" style="25" bestFit="1" customWidth="1"/>
    <col min="769" max="1010" width="11.42578125" style="25"/>
    <col min="1011" max="1011" width="12.85546875" style="25" bestFit="1" customWidth="1"/>
    <col min="1012" max="1013" width="11.42578125" style="25"/>
    <col min="1014" max="1014" width="12.5703125" style="25" customWidth="1"/>
    <col min="1015" max="1018" width="11.42578125" style="25"/>
    <col min="1019" max="1019" width="12.85546875" style="25" bestFit="1" customWidth="1"/>
    <col min="1020" max="1021" width="11.42578125" style="25"/>
    <col min="1022" max="1022" width="12.85546875" style="25" bestFit="1" customWidth="1"/>
    <col min="1023" max="1023" width="11.42578125" style="25"/>
    <col min="1024" max="1024" width="12.85546875" style="25" bestFit="1" customWidth="1"/>
    <col min="1025" max="1266" width="11.42578125" style="25"/>
    <col min="1267" max="1267" width="12.85546875" style="25" bestFit="1" customWidth="1"/>
    <col min="1268" max="1269" width="11.42578125" style="25"/>
    <col min="1270" max="1270" width="12.5703125" style="25" customWidth="1"/>
    <col min="1271" max="1274" width="11.42578125" style="25"/>
    <col min="1275" max="1275" width="12.85546875" style="25" bestFit="1" customWidth="1"/>
    <col min="1276" max="1277" width="11.42578125" style="25"/>
    <col min="1278" max="1278" width="12.85546875" style="25" bestFit="1" customWidth="1"/>
    <col min="1279" max="1279" width="11.42578125" style="25"/>
    <col min="1280" max="1280" width="12.85546875" style="25" bestFit="1" customWidth="1"/>
    <col min="1281" max="1522" width="11.42578125" style="25"/>
    <col min="1523" max="1523" width="12.85546875" style="25" bestFit="1" customWidth="1"/>
    <col min="1524" max="1525" width="11.42578125" style="25"/>
    <col min="1526" max="1526" width="12.5703125" style="25" customWidth="1"/>
    <col min="1527" max="1530" width="11.42578125" style="25"/>
    <col min="1531" max="1531" width="12.85546875" style="25" bestFit="1" customWidth="1"/>
    <col min="1532" max="1533" width="11.42578125" style="25"/>
    <col min="1534" max="1534" width="12.85546875" style="25" bestFit="1" customWidth="1"/>
    <col min="1535" max="1535" width="11.42578125" style="25"/>
    <col min="1536" max="1536" width="12.85546875" style="25" bestFit="1" customWidth="1"/>
    <col min="1537" max="1778" width="11.42578125" style="25"/>
    <col min="1779" max="1779" width="12.85546875" style="25" bestFit="1" customWidth="1"/>
    <col min="1780" max="1781" width="11.42578125" style="25"/>
    <col min="1782" max="1782" width="12.5703125" style="25" customWidth="1"/>
    <col min="1783" max="1786" width="11.42578125" style="25"/>
    <col min="1787" max="1787" width="12.85546875" style="25" bestFit="1" customWidth="1"/>
    <col min="1788" max="1789" width="11.42578125" style="25"/>
    <col min="1790" max="1790" width="12.85546875" style="25" bestFit="1" customWidth="1"/>
    <col min="1791" max="1791" width="11.42578125" style="25"/>
    <col min="1792" max="1792" width="12.85546875" style="25" bestFit="1" customWidth="1"/>
    <col min="1793" max="2034" width="11.42578125" style="25"/>
    <col min="2035" max="2035" width="12.85546875" style="25" bestFit="1" customWidth="1"/>
    <col min="2036" max="2037" width="11.42578125" style="25"/>
    <col min="2038" max="2038" width="12.5703125" style="25" customWidth="1"/>
    <col min="2039" max="2042" width="11.42578125" style="25"/>
    <col min="2043" max="2043" width="12.85546875" style="25" bestFit="1" customWidth="1"/>
    <col min="2044" max="2045" width="11.42578125" style="25"/>
    <col min="2046" max="2046" width="12.85546875" style="25" bestFit="1" customWidth="1"/>
    <col min="2047" max="2047" width="11.42578125" style="25"/>
    <col min="2048" max="2048" width="12.85546875" style="25" bestFit="1" customWidth="1"/>
    <col min="2049" max="2290" width="11.42578125" style="25"/>
    <col min="2291" max="2291" width="12.85546875" style="25" bestFit="1" customWidth="1"/>
    <col min="2292" max="2293" width="11.42578125" style="25"/>
    <col min="2294" max="2294" width="12.5703125" style="25" customWidth="1"/>
    <col min="2295" max="2298" width="11.42578125" style="25"/>
    <col min="2299" max="2299" width="12.85546875" style="25" bestFit="1" customWidth="1"/>
    <col min="2300" max="2301" width="11.42578125" style="25"/>
    <col min="2302" max="2302" width="12.85546875" style="25" bestFit="1" customWidth="1"/>
    <col min="2303" max="2303" width="11.42578125" style="25"/>
    <col min="2304" max="2304" width="12.85546875" style="25" bestFit="1" customWidth="1"/>
    <col min="2305" max="2546" width="11.42578125" style="25"/>
    <col min="2547" max="2547" width="12.85546875" style="25" bestFit="1" customWidth="1"/>
    <col min="2548" max="2549" width="11.42578125" style="25"/>
    <col min="2550" max="2550" width="12.5703125" style="25" customWidth="1"/>
    <col min="2551" max="2554" width="11.42578125" style="25"/>
    <col min="2555" max="2555" width="12.85546875" style="25" bestFit="1" customWidth="1"/>
    <col min="2556" max="2557" width="11.42578125" style="25"/>
    <col min="2558" max="2558" width="12.85546875" style="25" bestFit="1" customWidth="1"/>
    <col min="2559" max="2559" width="11.42578125" style="25"/>
    <col min="2560" max="2560" width="12.85546875" style="25" bestFit="1" customWidth="1"/>
    <col min="2561" max="2802" width="11.42578125" style="25"/>
    <col min="2803" max="2803" width="12.85546875" style="25" bestFit="1" customWidth="1"/>
    <col min="2804" max="2805" width="11.42578125" style="25"/>
    <col min="2806" max="2806" width="12.5703125" style="25" customWidth="1"/>
    <col min="2807" max="2810" width="11.42578125" style="25"/>
    <col min="2811" max="2811" width="12.85546875" style="25" bestFit="1" customWidth="1"/>
    <col min="2812" max="2813" width="11.42578125" style="25"/>
    <col min="2814" max="2814" width="12.85546875" style="25" bestFit="1" customWidth="1"/>
    <col min="2815" max="2815" width="11.42578125" style="25"/>
    <col min="2816" max="2816" width="12.85546875" style="25" bestFit="1" customWidth="1"/>
    <col min="2817" max="3058" width="11.42578125" style="25"/>
    <col min="3059" max="3059" width="12.85546875" style="25" bestFit="1" customWidth="1"/>
    <col min="3060" max="3061" width="11.42578125" style="25"/>
    <col min="3062" max="3062" width="12.5703125" style="25" customWidth="1"/>
    <col min="3063" max="3066" width="11.42578125" style="25"/>
    <col min="3067" max="3067" width="12.85546875" style="25" bestFit="1" customWidth="1"/>
    <col min="3068" max="3069" width="11.42578125" style="25"/>
    <col min="3070" max="3070" width="12.85546875" style="25" bestFit="1" customWidth="1"/>
    <col min="3071" max="3071" width="11.42578125" style="25"/>
    <col min="3072" max="3072" width="12.85546875" style="25" bestFit="1" customWidth="1"/>
    <col min="3073" max="3314" width="11.42578125" style="25"/>
    <col min="3315" max="3315" width="12.85546875" style="25" bestFit="1" customWidth="1"/>
    <col min="3316" max="3317" width="11.42578125" style="25"/>
    <col min="3318" max="3318" width="12.5703125" style="25" customWidth="1"/>
    <col min="3319" max="3322" width="11.42578125" style="25"/>
    <col min="3323" max="3323" width="12.85546875" style="25" bestFit="1" customWidth="1"/>
    <col min="3324" max="3325" width="11.42578125" style="25"/>
    <col min="3326" max="3326" width="12.85546875" style="25" bestFit="1" customWidth="1"/>
    <col min="3327" max="3327" width="11.42578125" style="25"/>
    <col min="3328" max="3328" width="12.85546875" style="25" bestFit="1" customWidth="1"/>
    <col min="3329" max="3570" width="11.42578125" style="25"/>
    <col min="3571" max="3571" width="12.85546875" style="25" bestFit="1" customWidth="1"/>
    <col min="3572" max="3573" width="11.42578125" style="25"/>
    <col min="3574" max="3574" width="12.5703125" style="25" customWidth="1"/>
    <col min="3575" max="3578" width="11.42578125" style="25"/>
    <col min="3579" max="3579" width="12.85546875" style="25" bestFit="1" customWidth="1"/>
    <col min="3580" max="3581" width="11.42578125" style="25"/>
    <col min="3582" max="3582" width="12.85546875" style="25" bestFit="1" customWidth="1"/>
    <col min="3583" max="3583" width="11.42578125" style="25"/>
    <col min="3584" max="3584" width="12.85546875" style="25" bestFit="1" customWidth="1"/>
    <col min="3585" max="3826" width="11.42578125" style="25"/>
    <col min="3827" max="3827" width="12.85546875" style="25" bestFit="1" customWidth="1"/>
    <col min="3828" max="3829" width="11.42578125" style="25"/>
    <col min="3830" max="3830" width="12.5703125" style="25" customWidth="1"/>
    <col min="3831" max="3834" width="11.42578125" style="25"/>
    <col min="3835" max="3835" width="12.85546875" style="25" bestFit="1" customWidth="1"/>
    <col min="3836" max="3837" width="11.42578125" style="25"/>
    <col min="3838" max="3838" width="12.85546875" style="25" bestFit="1" customWidth="1"/>
    <col min="3839" max="3839" width="11.42578125" style="25"/>
    <col min="3840" max="3840" width="12.85546875" style="25" bestFit="1" customWidth="1"/>
    <col min="3841" max="4082" width="11.42578125" style="25"/>
    <col min="4083" max="4083" width="12.85546875" style="25" bestFit="1" customWidth="1"/>
    <col min="4084" max="4085" width="11.42578125" style="25"/>
    <col min="4086" max="4086" width="12.5703125" style="25" customWidth="1"/>
    <col min="4087" max="4090" width="11.42578125" style="25"/>
    <col min="4091" max="4091" width="12.85546875" style="25" bestFit="1" customWidth="1"/>
    <col min="4092" max="4093" width="11.42578125" style="25"/>
    <col min="4094" max="4094" width="12.85546875" style="25" bestFit="1" customWidth="1"/>
    <col min="4095" max="4095" width="11.42578125" style="25"/>
    <col min="4096" max="4096" width="12.85546875" style="25" bestFit="1" customWidth="1"/>
    <col min="4097" max="4338" width="11.42578125" style="25"/>
    <col min="4339" max="4339" width="12.85546875" style="25" bestFit="1" customWidth="1"/>
    <col min="4340" max="4341" width="11.42578125" style="25"/>
    <col min="4342" max="4342" width="12.5703125" style="25" customWidth="1"/>
    <col min="4343" max="4346" width="11.42578125" style="25"/>
    <col min="4347" max="4347" width="12.85546875" style="25" bestFit="1" customWidth="1"/>
    <col min="4348" max="4349" width="11.42578125" style="25"/>
    <col min="4350" max="4350" width="12.85546875" style="25" bestFit="1" customWidth="1"/>
    <col min="4351" max="4351" width="11.42578125" style="25"/>
    <col min="4352" max="4352" width="12.85546875" style="25" bestFit="1" customWidth="1"/>
    <col min="4353" max="4594" width="11.42578125" style="25"/>
    <col min="4595" max="4595" width="12.85546875" style="25" bestFit="1" customWidth="1"/>
    <col min="4596" max="4597" width="11.42578125" style="25"/>
    <col min="4598" max="4598" width="12.5703125" style="25" customWidth="1"/>
    <col min="4599" max="4602" width="11.42578125" style="25"/>
    <col min="4603" max="4603" width="12.85546875" style="25" bestFit="1" customWidth="1"/>
    <col min="4604" max="4605" width="11.42578125" style="25"/>
    <col min="4606" max="4606" width="12.85546875" style="25" bestFit="1" customWidth="1"/>
    <col min="4607" max="4607" width="11.42578125" style="25"/>
    <col min="4608" max="4608" width="12.85546875" style="25" bestFit="1" customWidth="1"/>
    <col min="4609" max="4850" width="11.42578125" style="25"/>
    <col min="4851" max="4851" width="12.85546875" style="25" bestFit="1" customWidth="1"/>
    <col min="4852" max="4853" width="11.42578125" style="25"/>
    <col min="4854" max="4854" width="12.5703125" style="25" customWidth="1"/>
    <col min="4855" max="4858" width="11.42578125" style="25"/>
    <col min="4859" max="4859" width="12.85546875" style="25" bestFit="1" customWidth="1"/>
    <col min="4860" max="4861" width="11.42578125" style="25"/>
    <col min="4862" max="4862" width="12.85546875" style="25" bestFit="1" customWidth="1"/>
    <col min="4863" max="4863" width="11.42578125" style="25"/>
    <col min="4864" max="4864" width="12.85546875" style="25" bestFit="1" customWidth="1"/>
    <col min="4865" max="5106" width="11.42578125" style="25"/>
    <col min="5107" max="5107" width="12.85546875" style="25" bestFit="1" customWidth="1"/>
    <col min="5108" max="5109" width="11.42578125" style="25"/>
    <col min="5110" max="5110" width="12.5703125" style="25" customWidth="1"/>
    <col min="5111" max="5114" width="11.42578125" style="25"/>
    <col min="5115" max="5115" width="12.85546875" style="25" bestFit="1" customWidth="1"/>
    <col min="5116" max="5117" width="11.42578125" style="25"/>
    <col min="5118" max="5118" width="12.85546875" style="25" bestFit="1" customWidth="1"/>
    <col min="5119" max="5119" width="11.42578125" style="25"/>
    <col min="5120" max="5120" width="12.85546875" style="25" bestFit="1" customWidth="1"/>
    <col min="5121" max="5362" width="11.42578125" style="25"/>
    <col min="5363" max="5363" width="12.85546875" style="25" bestFit="1" customWidth="1"/>
    <col min="5364" max="5365" width="11.42578125" style="25"/>
    <col min="5366" max="5366" width="12.5703125" style="25" customWidth="1"/>
    <col min="5367" max="5370" width="11.42578125" style="25"/>
    <col min="5371" max="5371" width="12.85546875" style="25" bestFit="1" customWidth="1"/>
    <col min="5372" max="5373" width="11.42578125" style="25"/>
    <col min="5374" max="5374" width="12.85546875" style="25" bestFit="1" customWidth="1"/>
    <col min="5375" max="5375" width="11.42578125" style="25"/>
    <col min="5376" max="5376" width="12.85546875" style="25" bestFit="1" customWidth="1"/>
    <col min="5377" max="5618" width="11.42578125" style="25"/>
    <col min="5619" max="5619" width="12.85546875" style="25" bestFit="1" customWidth="1"/>
    <col min="5620" max="5621" width="11.42578125" style="25"/>
    <col min="5622" max="5622" width="12.5703125" style="25" customWidth="1"/>
    <col min="5623" max="5626" width="11.42578125" style="25"/>
    <col min="5627" max="5627" width="12.85546875" style="25" bestFit="1" customWidth="1"/>
    <col min="5628" max="5629" width="11.42578125" style="25"/>
    <col min="5630" max="5630" width="12.85546875" style="25" bestFit="1" customWidth="1"/>
    <col min="5631" max="5631" width="11.42578125" style="25"/>
    <col min="5632" max="5632" width="12.85546875" style="25" bestFit="1" customWidth="1"/>
    <col min="5633" max="5874" width="11.42578125" style="25"/>
    <col min="5875" max="5875" width="12.85546875" style="25" bestFit="1" customWidth="1"/>
    <col min="5876" max="5877" width="11.42578125" style="25"/>
    <col min="5878" max="5878" width="12.5703125" style="25" customWidth="1"/>
    <col min="5879" max="5882" width="11.42578125" style="25"/>
    <col min="5883" max="5883" width="12.85546875" style="25" bestFit="1" customWidth="1"/>
    <col min="5884" max="5885" width="11.42578125" style="25"/>
    <col min="5886" max="5886" width="12.85546875" style="25" bestFit="1" customWidth="1"/>
    <col min="5887" max="5887" width="11.42578125" style="25"/>
    <col min="5888" max="5888" width="12.85546875" style="25" bestFit="1" customWidth="1"/>
    <col min="5889" max="6130" width="11.42578125" style="25"/>
    <col min="6131" max="6131" width="12.85546875" style="25" bestFit="1" customWidth="1"/>
    <col min="6132" max="6133" width="11.42578125" style="25"/>
    <col min="6134" max="6134" width="12.5703125" style="25" customWidth="1"/>
    <col min="6135" max="6138" width="11.42578125" style="25"/>
    <col min="6139" max="6139" width="12.85546875" style="25" bestFit="1" customWidth="1"/>
    <col min="6140" max="6141" width="11.42578125" style="25"/>
    <col min="6142" max="6142" width="12.85546875" style="25" bestFit="1" customWidth="1"/>
    <col min="6143" max="6143" width="11.42578125" style="25"/>
    <col min="6144" max="6144" width="12.85546875" style="25" bestFit="1" customWidth="1"/>
    <col min="6145" max="6386" width="11.42578125" style="25"/>
    <col min="6387" max="6387" width="12.85546875" style="25" bestFit="1" customWidth="1"/>
    <col min="6388" max="6389" width="11.42578125" style="25"/>
    <col min="6390" max="6390" width="12.5703125" style="25" customWidth="1"/>
    <col min="6391" max="6394" width="11.42578125" style="25"/>
    <col min="6395" max="6395" width="12.85546875" style="25" bestFit="1" customWidth="1"/>
    <col min="6396" max="6397" width="11.42578125" style="25"/>
    <col min="6398" max="6398" width="12.85546875" style="25" bestFit="1" customWidth="1"/>
    <col min="6399" max="6399" width="11.42578125" style="25"/>
    <col min="6400" max="6400" width="12.85546875" style="25" bestFit="1" customWidth="1"/>
    <col min="6401" max="6642" width="11.42578125" style="25"/>
    <col min="6643" max="6643" width="12.85546875" style="25" bestFit="1" customWidth="1"/>
    <col min="6644" max="6645" width="11.42578125" style="25"/>
    <col min="6646" max="6646" width="12.5703125" style="25" customWidth="1"/>
    <col min="6647" max="6650" width="11.42578125" style="25"/>
    <col min="6651" max="6651" width="12.85546875" style="25" bestFit="1" customWidth="1"/>
    <col min="6652" max="6653" width="11.42578125" style="25"/>
    <col min="6654" max="6654" width="12.85546875" style="25" bestFit="1" customWidth="1"/>
    <col min="6655" max="6655" width="11.42578125" style="25"/>
    <col min="6656" max="6656" width="12.85546875" style="25" bestFit="1" customWidth="1"/>
    <col min="6657" max="6898" width="11.42578125" style="25"/>
    <col min="6899" max="6899" width="12.85546875" style="25" bestFit="1" customWidth="1"/>
    <col min="6900" max="6901" width="11.42578125" style="25"/>
    <col min="6902" max="6902" width="12.5703125" style="25" customWidth="1"/>
    <col min="6903" max="6906" width="11.42578125" style="25"/>
    <col min="6907" max="6907" width="12.85546875" style="25" bestFit="1" customWidth="1"/>
    <col min="6908" max="6909" width="11.42578125" style="25"/>
    <col min="6910" max="6910" width="12.85546875" style="25" bestFit="1" customWidth="1"/>
    <col min="6911" max="6911" width="11.42578125" style="25"/>
    <col min="6912" max="6912" width="12.85546875" style="25" bestFit="1" customWidth="1"/>
    <col min="6913" max="7154" width="11.42578125" style="25"/>
    <col min="7155" max="7155" width="12.85546875" style="25" bestFit="1" customWidth="1"/>
    <col min="7156" max="7157" width="11.42578125" style="25"/>
    <col min="7158" max="7158" width="12.5703125" style="25" customWidth="1"/>
    <col min="7159" max="7162" width="11.42578125" style="25"/>
    <col min="7163" max="7163" width="12.85546875" style="25" bestFit="1" customWidth="1"/>
    <col min="7164" max="7165" width="11.42578125" style="25"/>
    <col min="7166" max="7166" width="12.85546875" style="25" bestFit="1" customWidth="1"/>
    <col min="7167" max="7167" width="11.42578125" style="25"/>
    <col min="7168" max="7168" width="12.85546875" style="25" bestFit="1" customWidth="1"/>
    <col min="7169" max="7410" width="11.42578125" style="25"/>
    <col min="7411" max="7411" width="12.85546875" style="25" bestFit="1" customWidth="1"/>
    <col min="7412" max="7413" width="11.42578125" style="25"/>
    <col min="7414" max="7414" width="12.5703125" style="25" customWidth="1"/>
    <col min="7415" max="7418" width="11.42578125" style="25"/>
    <col min="7419" max="7419" width="12.85546875" style="25" bestFit="1" customWidth="1"/>
    <col min="7420" max="7421" width="11.42578125" style="25"/>
    <col min="7422" max="7422" width="12.85546875" style="25" bestFit="1" customWidth="1"/>
    <col min="7423" max="7423" width="11.42578125" style="25"/>
    <col min="7424" max="7424" width="12.85546875" style="25" bestFit="1" customWidth="1"/>
    <col min="7425" max="7666" width="11.42578125" style="25"/>
    <col min="7667" max="7667" width="12.85546875" style="25" bestFit="1" customWidth="1"/>
    <col min="7668" max="7669" width="11.42578125" style="25"/>
    <col min="7670" max="7670" width="12.5703125" style="25" customWidth="1"/>
    <col min="7671" max="7674" width="11.42578125" style="25"/>
    <col min="7675" max="7675" width="12.85546875" style="25" bestFit="1" customWidth="1"/>
    <col min="7676" max="7677" width="11.42578125" style="25"/>
    <col min="7678" max="7678" width="12.85546875" style="25" bestFit="1" customWidth="1"/>
    <col min="7679" max="7679" width="11.42578125" style="25"/>
    <col min="7680" max="7680" width="12.85546875" style="25" bestFit="1" customWidth="1"/>
    <col min="7681" max="7922" width="11.42578125" style="25"/>
    <col min="7923" max="7923" width="12.85546875" style="25" bestFit="1" customWidth="1"/>
    <col min="7924" max="7925" width="11.42578125" style="25"/>
    <col min="7926" max="7926" width="12.5703125" style="25" customWidth="1"/>
    <col min="7927" max="7930" width="11.42578125" style="25"/>
    <col min="7931" max="7931" width="12.85546875" style="25" bestFit="1" customWidth="1"/>
    <col min="7932" max="7933" width="11.42578125" style="25"/>
    <col min="7934" max="7934" width="12.85546875" style="25" bestFit="1" customWidth="1"/>
    <col min="7935" max="7935" width="11.42578125" style="25"/>
    <col min="7936" max="7936" width="12.85546875" style="25" bestFit="1" customWidth="1"/>
    <col min="7937" max="8178" width="11.42578125" style="25"/>
    <col min="8179" max="8179" width="12.85546875" style="25" bestFit="1" customWidth="1"/>
    <col min="8180" max="8181" width="11.42578125" style="25"/>
    <col min="8182" max="8182" width="12.5703125" style="25" customWidth="1"/>
    <col min="8183" max="8186" width="11.42578125" style="25"/>
    <col min="8187" max="8187" width="12.85546875" style="25" bestFit="1" customWidth="1"/>
    <col min="8188" max="8189" width="11.42578125" style="25"/>
    <col min="8190" max="8190" width="12.85546875" style="25" bestFit="1" customWidth="1"/>
    <col min="8191" max="8191" width="11.42578125" style="25"/>
    <col min="8192" max="8192" width="12.85546875" style="25" bestFit="1" customWidth="1"/>
    <col min="8193" max="8434" width="11.42578125" style="25"/>
    <col min="8435" max="8435" width="12.85546875" style="25" bestFit="1" customWidth="1"/>
    <col min="8436" max="8437" width="11.42578125" style="25"/>
    <col min="8438" max="8438" width="12.5703125" style="25" customWidth="1"/>
    <col min="8439" max="8442" width="11.42578125" style="25"/>
    <col min="8443" max="8443" width="12.85546875" style="25" bestFit="1" customWidth="1"/>
    <col min="8444" max="8445" width="11.42578125" style="25"/>
    <col min="8446" max="8446" width="12.85546875" style="25" bestFit="1" customWidth="1"/>
    <col min="8447" max="8447" width="11.42578125" style="25"/>
    <col min="8448" max="8448" width="12.85546875" style="25" bestFit="1" customWidth="1"/>
    <col min="8449" max="8690" width="11.42578125" style="25"/>
    <col min="8691" max="8691" width="12.85546875" style="25" bestFit="1" customWidth="1"/>
    <col min="8692" max="8693" width="11.42578125" style="25"/>
    <col min="8694" max="8694" width="12.5703125" style="25" customWidth="1"/>
    <col min="8695" max="8698" width="11.42578125" style="25"/>
    <col min="8699" max="8699" width="12.85546875" style="25" bestFit="1" customWidth="1"/>
    <col min="8700" max="8701" width="11.42578125" style="25"/>
    <col min="8702" max="8702" width="12.85546875" style="25" bestFit="1" customWidth="1"/>
    <col min="8703" max="8703" width="11.42578125" style="25"/>
    <col min="8704" max="8704" width="12.85546875" style="25" bestFit="1" customWidth="1"/>
    <col min="8705" max="8946" width="11.42578125" style="25"/>
    <col min="8947" max="8947" width="12.85546875" style="25" bestFit="1" customWidth="1"/>
    <col min="8948" max="8949" width="11.42578125" style="25"/>
    <col min="8950" max="8950" width="12.5703125" style="25" customWidth="1"/>
    <col min="8951" max="8954" width="11.42578125" style="25"/>
    <col min="8955" max="8955" width="12.85546875" style="25" bestFit="1" customWidth="1"/>
    <col min="8956" max="8957" width="11.42578125" style="25"/>
    <col min="8958" max="8958" width="12.85546875" style="25" bestFit="1" customWidth="1"/>
    <col min="8959" max="8959" width="11.42578125" style="25"/>
    <col min="8960" max="8960" width="12.85546875" style="25" bestFit="1" customWidth="1"/>
    <col min="8961" max="9202" width="11.42578125" style="25"/>
    <col min="9203" max="9203" width="12.85546875" style="25" bestFit="1" customWidth="1"/>
    <col min="9204" max="9205" width="11.42578125" style="25"/>
    <col min="9206" max="9206" width="12.5703125" style="25" customWidth="1"/>
    <col min="9207" max="9210" width="11.42578125" style="25"/>
    <col min="9211" max="9211" width="12.85546875" style="25" bestFit="1" customWidth="1"/>
    <col min="9212" max="9213" width="11.42578125" style="25"/>
    <col min="9214" max="9214" width="12.85546875" style="25" bestFit="1" customWidth="1"/>
    <col min="9215" max="9215" width="11.42578125" style="25"/>
    <col min="9216" max="9216" width="12.85546875" style="25" bestFit="1" customWidth="1"/>
    <col min="9217" max="9458" width="11.42578125" style="25"/>
    <col min="9459" max="9459" width="12.85546875" style="25" bestFit="1" customWidth="1"/>
    <col min="9460" max="9461" width="11.42578125" style="25"/>
    <col min="9462" max="9462" width="12.5703125" style="25" customWidth="1"/>
    <col min="9463" max="9466" width="11.42578125" style="25"/>
    <col min="9467" max="9467" width="12.85546875" style="25" bestFit="1" customWidth="1"/>
    <col min="9468" max="9469" width="11.42578125" style="25"/>
    <col min="9470" max="9470" width="12.85546875" style="25" bestFit="1" customWidth="1"/>
    <col min="9471" max="9471" width="11.42578125" style="25"/>
    <col min="9472" max="9472" width="12.85546875" style="25" bestFit="1" customWidth="1"/>
    <col min="9473" max="9714" width="11.42578125" style="25"/>
    <col min="9715" max="9715" width="12.85546875" style="25" bestFit="1" customWidth="1"/>
    <col min="9716" max="9717" width="11.42578125" style="25"/>
    <col min="9718" max="9718" width="12.5703125" style="25" customWidth="1"/>
    <col min="9719" max="9722" width="11.42578125" style="25"/>
    <col min="9723" max="9723" width="12.85546875" style="25" bestFit="1" customWidth="1"/>
    <col min="9724" max="9725" width="11.42578125" style="25"/>
    <col min="9726" max="9726" width="12.85546875" style="25" bestFit="1" customWidth="1"/>
    <col min="9727" max="9727" width="11.42578125" style="25"/>
    <col min="9728" max="9728" width="12.85546875" style="25" bestFit="1" customWidth="1"/>
    <col min="9729" max="9970" width="11.42578125" style="25"/>
    <col min="9971" max="9971" width="12.85546875" style="25" bestFit="1" customWidth="1"/>
    <col min="9972" max="9973" width="11.42578125" style="25"/>
    <col min="9974" max="9974" width="12.5703125" style="25" customWidth="1"/>
    <col min="9975" max="9978" width="11.42578125" style="25"/>
    <col min="9979" max="9979" width="12.85546875" style="25" bestFit="1" customWidth="1"/>
    <col min="9980" max="9981" width="11.42578125" style="25"/>
    <col min="9982" max="9982" width="12.85546875" style="25" bestFit="1" customWidth="1"/>
    <col min="9983" max="9983" width="11.42578125" style="25"/>
    <col min="9984" max="9984" width="12.85546875" style="25" bestFit="1" customWidth="1"/>
    <col min="9985" max="10226" width="11.42578125" style="25"/>
    <col min="10227" max="10227" width="12.85546875" style="25" bestFit="1" customWidth="1"/>
    <col min="10228" max="10229" width="11.42578125" style="25"/>
    <col min="10230" max="10230" width="12.5703125" style="25" customWidth="1"/>
    <col min="10231" max="10234" width="11.42578125" style="25"/>
    <col min="10235" max="10235" width="12.85546875" style="25" bestFit="1" customWidth="1"/>
    <col min="10236" max="10237" width="11.42578125" style="25"/>
    <col min="10238" max="10238" width="12.85546875" style="25" bestFit="1" customWidth="1"/>
    <col min="10239" max="10239" width="11.42578125" style="25"/>
    <col min="10240" max="10240" width="12.85546875" style="25" bestFit="1" customWidth="1"/>
    <col min="10241" max="10482" width="11.42578125" style="25"/>
    <col min="10483" max="10483" width="12.85546875" style="25" bestFit="1" customWidth="1"/>
    <col min="10484" max="10485" width="11.42578125" style="25"/>
    <col min="10486" max="10486" width="12.5703125" style="25" customWidth="1"/>
    <col min="10487" max="10490" width="11.42578125" style="25"/>
    <col min="10491" max="10491" width="12.85546875" style="25" bestFit="1" customWidth="1"/>
    <col min="10492" max="10493" width="11.42578125" style="25"/>
    <col min="10494" max="10494" width="12.85546875" style="25" bestFit="1" customWidth="1"/>
    <col min="10495" max="10495" width="11.42578125" style="25"/>
    <col min="10496" max="10496" width="12.85546875" style="25" bestFit="1" customWidth="1"/>
    <col min="10497" max="10738" width="11.42578125" style="25"/>
    <col min="10739" max="10739" width="12.85546875" style="25" bestFit="1" customWidth="1"/>
    <col min="10740" max="10741" width="11.42578125" style="25"/>
    <col min="10742" max="10742" width="12.5703125" style="25" customWidth="1"/>
    <col min="10743" max="10746" width="11.42578125" style="25"/>
    <col min="10747" max="10747" width="12.85546875" style="25" bestFit="1" customWidth="1"/>
    <col min="10748" max="10749" width="11.42578125" style="25"/>
    <col min="10750" max="10750" width="12.85546875" style="25" bestFit="1" customWidth="1"/>
    <col min="10751" max="10751" width="11.42578125" style="25"/>
    <col min="10752" max="10752" width="12.85546875" style="25" bestFit="1" customWidth="1"/>
    <col min="10753" max="10994" width="11.42578125" style="25"/>
    <col min="10995" max="10995" width="12.85546875" style="25" bestFit="1" customWidth="1"/>
    <col min="10996" max="10997" width="11.42578125" style="25"/>
    <col min="10998" max="10998" width="12.5703125" style="25" customWidth="1"/>
    <col min="10999" max="11002" width="11.42578125" style="25"/>
    <col min="11003" max="11003" width="12.85546875" style="25" bestFit="1" customWidth="1"/>
    <col min="11004" max="11005" width="11.42578125" style="25"/>
    <col min="11006" max="11006" width="12.85546875" style="25" bestFit="1" customWidth="1"/>
    <col min="11007" max="11007" width="11.42578125" style="25"/>
    <col min="11008" max="11008" width="12.85546875" style="25" bestFit="1" customWidth="1"/>
    <col min="11009" max="11250" width="11.42578125" style="25"/>
    <col min="11251" max="11251" width="12.85546875" style="25" bestFit="1" customWidth="1"/>
    <col min="11252" max="11253" width="11.42578125" style="25"/>
    <col min="11254" max="11254" width="12.5703125" style="25" customWidth="1"/>
    <col min="11255" max="11258" width="11.42578125" style="25"/>
    <col min="11259" max="11259" width="12.85546875" style="25" bestFit="1" customWidth="1"/>
    <col min="11260" max="11261" width="11.42578125" style="25"/>
    <col min="11262" max="11262" width="12.85546875" style="25" bestFit="1" customWidth="1"/>
    <col min="11263" max="11263" width="11.42578125" style="25"/>
    <col min="11264" max="11264" width="12.85546875" style="25" bestFit="1" customWidth="1"/>
    <col min="11265" max="11506" width="11.42578125" style="25"/>
    <col min="11507" max="11507" width="12.85546875" style="25" bestFit="1" customWidth="1"/>
    <col min="11508" max="11509" width="11.42578125" style="25"/>
    <col min="11510" max="11510" width="12.5703125" style="25" customWidth="1"/>
    <col min="11511" max="11514" width="11.42578125" style="25"/>
    <col min="11515" max="11515" width="12.85546875" style="25" bestFit="1" customWidth="1"/>
    <col min="11516" max="11517" width="11.42578125" style="25"/>
    <col min="11518" max="11518" width="12.85546875" style="25" bestFit="1" customWidth="1"/>
    <col min="11519" max="11519" width="11.42578125" style="25"/>
    <col min="11520" max="11520" width="12.85546875" style="25" bestFit="1" customWidth="1"/>
    <col min="11521" max="11762" width="11.42578125" style="25"/>
    <col min="11763" max="11763" width="12.85546875" style="25" bestFit="1" customWidth="1"/>
    <col min="11764" max="11765" width="11.42578125" style="25"/>
    <col min="11766" max="11766" width="12.5703125" style="25" customWidth="1"/>
    <col min="11767" max="11770" width="11.42578125" style="25"/>
    <col min="11771" max="11771" width="12.85546875" style="25" bestFit="1" customWidth="1"/>
    <col min="11772" max="11773" width="11.42578125" style="25"/>
    <col min="11774" max="11774" width="12.85546875" style="25" bestFit="1" customWidth="1"/>
    <col min="11775" max="11775" width="11.42578125" style="25"/>
    <col min="11776" max="11776" width="12.85546875" style="25" bestFit="1" customWidth="1"/>
    <col min="11777" max="12018" width="11.42578125" style="25"/>
    <col min="12019" max="12019" width="12.85546875" style="25" bestFit="1" customWidth="1"/>
    <col min="12020" max="12021" width="11.42578125" style="25"/>
    <col min="12022" max="12022" width="12.5703125" style="25" customWidth="1"/>
    <col min="12023" max="12026" width="11.42578125" style="25"/>
    <col min="12027" max="12027" width="12.85546875" style="25" bestFit="1" customWidth="1"/>
    <col min="12028" max="12029" width="11.42578125" style="25"/>
    <col min="12030" max="12030" width="12.85546875" style="25" bestFit="1" customWidth="1"/>
    <col min="12031" max="12031" width="11.42578125" style="25"/>
    <col min="12032" max="12032" width="12.85546875" style="25" bestFit="1" customWidth="1"/>
    <col min="12033" max="12274" width="11.42578125" style="25"/>
    <col min="12275" max="12275" width="12.85546875" style="25" bestFit="1" customWidth="1"/>
    <col min="12276" max="12277" width="11.42578125" style="25"/>
    <col min="12278" max="12278" width="12.5703125" style="25" customWidth="1"/>
    <col min="12279" max="12282" width="11.42578125" style="25"/>
    <col min="12283" max="12283" width="12.85546875" style="25" bestFit="1" customWidth="1"/>
    <col min="12284" max="12285" width="11.42578125" style="25"/>
    <col min="12286" max="12286" width="12.85546875" style="25" bestFit="1" customWidth="1"/>
    <col min="12287" max="12287" width="11.42578125" style="25"/>
    <col min="12288" max="12288" width="12.85546875" style="25" bestFit="1" customWidth="1"/>
    <col min="12289" max="12530" width="11.42578125" style="25"/>
    <col min="12531" max="12531" width="12.85546875" style="25" bestFit="1" customWidth="1"/>
    <col min="12532" max="12533" width="11.42578125" style="25"/>
    <col min="12534" max="12534" width="12.5703125" style="25" customWidth="1"/>
    <col min="12535" max="12538" width="11.42578125" style="25"/>
    <col min="12539" max="12539" width="12.85546875" style="25" bestFit="1" customWidth="1"/>
    <col min="12540" max="12541" width="11.42578125" style="25"/>
    <col min="12542" max="12542" width="12.85546875" style="25" bestFit="1" customWidth="1"/>
    <col min="12543" max="12543" width="11.42578125" style="25"/>
    <col min="12544" max="12544" width="12.85546875" style="25" bestFit="1" customWidth="1"/>
    <col min="12545" max="12786" width="11.42578125" style="25"/>
    <col min="12787" max="12787" width="12.85546875" style="25" bestFit="1" customWidth="1"/>
    <col min="12788" max="12789" width="11.42578125" style="25"/>
    <col min="12790" max="12790" width="12.5703125" style="25" customWidth="1"/>
    <col min="12791" max="12794" width="11.42578125" style="25"/>
    <col min="12795" max="12795" width="12.85546875" style="25" bestFit="1" customWidth="1"/>
    <col min="12796" max="12797" width="11.42578125" style="25"/>
    <col min="12798" max="12798" width="12.85546875" style="25" bestFit="1" customWidth="1"/>
    <col min="12799" max="12799" width="11.42578125" style="25"/>
    <col min="12800" max="12800" width="12.85546875" style="25" bestFit="1" customWidth="1"/>
    <col min="12801" max="13042" width="11.42578125" style="25"/>
    <col min="13043" max="13043" width="12.85546875" style="25" bestFit="1" customWidth="1"/>
    <col min="13044" max="13045" width="11.42578125" style="25"/>
    <col min="13046" max="13046" width="12.5703125" style="25" customWidth="1"/>
    <col min="13047" max="13050" width="11.42578125" style="25"/>
    <col min="13051" max="13051" width="12.85546875" style="25" bestFit="1" customWidth="1"/>
    <col min="13052" max="13053" width="11.42578125" style="25"/>
    <col min="13054" max="13054" width="12.85546875" style="25" bestFit="1" customWidth="1"/>
    <col min="13055" max="13055" width="11.42578125" style="25"/>
    <col min="13056" max="13056" width="12.85546875" style="25" bestFit="1" customWidth="1"/>
    <col min="13057" max="13298" width="11.42578125" style="25"/>
    <col min="13299" max="13299" width="12.85546875" style="25" bestFit="1" customWidth="1"/>
    <col min="13300" max="13301" width="11.42578125" style="25"/>
    <col min="13302" max="13302" width="12.5703125" style="25" customWidth="1"/>
    <col min="13303" max="13306" width="11.42578125" style="25"/>
    <col min="13307" max="13307" width="12.85546875" style="25" bestFit="1" customWidth="1"/>
    <col min="13308" max="13309" width="11.42578125" style="25"/>
    <col min="13310" max="13310" width="12.85546875" style="25" bestFit="1" customWidth="1"/>
    <col min="13311" max="13311" width="11.42578125" style="25"/>
    <col min="13312" max="13312" width="12.85546875" style="25" bestFit="1" customWidth="1"/>
    <col min="13313" max="13554" width="11.42578125" style="25"/>
    <col min="13555" max="13555" width="12.85546875" style="25" bestFit="1" customWidth="1"/>
    <col min="13556" max="13557" width="11.42578125" style="25"/>
    <col min="13558" max="13558" width="12.5703125" style="25" customWidth="1"/>
    <col min="13559" max="13562" width="11.42578125" style="25"/>
    <col min="13563" max="13563" width="12.85546875" style="25" bestFit="1" customWidth="1"/>
    <col min="13564" max="13565" width="11.42578125" style="25"/>
    <col min="13566" max="13566" width="12.85546875" style="25" bestFit="1" customWidth="1"/>
    <col min="13567" max="13567" width="11.42578125" style="25"/>
    <col min="13568" max="13568" width="12.85546875" style="25" bestFit="1" customWidth="1"/>
    <col min="13569" max="13810" width="11.42578125" style="25"/>
    <col min="13811" max="13811" width="12.85546875" style="25" bestFit="1" customWidth="1"/>
    <col min="13812" max="13813" width="11.42578125" style="25"/>
    <col min="13814" max="13814" width="12.5703125" style="25" customWidth="1"/>
    <col min="13815" max="13818" width="11.42578125" style="25"/>
    <col min="13819" max="13819" width="12.85546875" style="25" bestFit="1" customWidth="1"/>
    <col min="13820" max="13821" width="11.42578125" style="25"/>
    <col min="13822" max="13822" width="12.85546875" style="25" bestFit="1" customWidth="1"/>
    <col min="13823" max="13823" width="11.42578125" style="25"/>
    <col min="13824" max="13824" width="12.85546875" style="25" bestFit="1" customWidth="1"/>
    <col min="13825" max="14066" width="11.42578125" style="25"/>
    <col min="14067" max="14067" width="12.85546875" style="25" bestFit="1" customWidth="1"/>
    <col min="14068" max="14069" width="11.42578125" style="25"/>
    <col min="14070" max="14070" width="12.5703125" style="25" customWidth="1"/>
    <col min="14071" max="14074" width="11.42578125" style="25"/>
    <col min="14075" max="14075" width="12.85546875" style="25" bestFit="1" customWidth="1"/>
    <col min="14076" max="14077" width="11.42578125" style="25"/>
    <col min="14078" max="14078" width="12.85546875" style="25" bestFit="1" customWidth="1"/>
    <col min="14079" max="14079" width="11.42578125" style="25"/>
    <col min="14080" max="14080" width="12.85546875" style="25" bestFit="1" customWidth="1"/>
    <col min="14081" max="14322" width="11.42578125" style="25"/>
    <col min="14323" max="14323" width="12.85546875" style="25" bestFit="1" customWidth="1"/>
    <col min="14324" max="14325" width="11.42578125" style="25"/>
    <col min="14326" max="14326" width="12.5703125" style="25" customWidth="1"/>
    <col min="14327" max="14330" width="11.42578125" style="25"/>
    <col min="14331" max="14331" width="12.85546875" style="25" bestFit="1" customWidth="1"/>
    <col min="14332" max="14333" width="11.42578125" style="25"/>
    <col min="14334" max="14334" width="12.85546875" style="25" bestFit="1" customWidth="1"/>
    <col min="14335" max="14335" width="11.42578125" style="25"/>
    <col min="14336" max="14336" width="12.85546875" style="25" bestFit="1" customWidth="1"/>
    <col min="14337" max="14578" width="11.42578125" style="25"/>
    <col min="14579" max="14579" width="12.85546875" style="25" bestFit="1" customWidth="1"/>
    <col min="14580" max="14581" width="11.42578125" style="25"/>
    <col min="14582" max="14582" width="12.5703125" style="25" customWidth="1"/>
    <col min="14583" max="14586" width="11.42578125" style="25"/>
    <col min="14587" max="14587" width="12.85546875" style="25" bestFit="1" customWidth="1"/>
    <col min="14588" max="14589" width="11.42578125" style="25"/>
    <col min="14590" max="14590" width="12.85546875" style="25" bestFit="1" customWidth="1"/>
    <col min="14591" max="14591" width="11.42578125" style="25"/>
    <col min="14592" max="14592" width="12.85546875" style="25" bestFit="1" customWidth="1"/>
    <col min="14593" max="14834" width="11.42578125" style="25"/>
    <col min="14835" max="14835" width="12.85546875" style="25" bestFit="1" customWidth="1"/>
    <col min="14836" max="14837" width="11.42578125" style="25"/>
    <col min="14838" max="14838" width="12.5703125" style="25" customWidth="1"/>
    <col min="14839" max="14842" width="11.42578125" style="25"/>
    <col min="14843" max="14843" width="12.85546875" style="25" bestFit="1" customWidth="1"/>
    <col min="14844" max="14845" width="11.42578125" style="25"/>
    <col min="14846" max="14846" width="12.85546875" style="25" bestFit="1" customWidth="1"/>
    <col min="14847" max="14847" width="11.42578125" style="25"/>
    <col min="14848" max="14848" width="12.85546875" style="25" bestFit="1" customWidth="1"/>
    <col min="14849" max="15090" width="11.42578125" style="25"/>
    <col min="15091" max="15091" width="12.85546875" style="25" bestFit="1" customWidth="1"/>
    <col min="15092" max="15093" width="11.42578125" style="25"/>
    <col min="15094" max="15094" width="12.5703125" style="25" customWidth="1"/>
    <col min="15095" max="15098" width="11.42578125" style="25"/>
    <col min="15099" max="15099" width="12.85546875" style="25" bestFit="1" customWidth="1"/>
    <col min="15100" max="15101" width="11.42578125" style="25"/>
    <col min="15102" max="15102" width="12.85546875" style="25" bestFit="1" customWidth="1"/>
    <col min="15103" max="15103" width="11.42578125" style="25"/>
    <col min="15104" max="15104" width="12.85546875" style="25" bestFit="1" customWidth="1"/>
    <col min="15105" max="15346" width="11.42578125" style="25"/>
    <col min="15347" max="15347" width="12.85546875" style="25" bestFit="1" customWidth="1"/>
    <col min="15348" max="15349" width="11.42578125" style="25"/>
    <col min="15350" max="15350" width="12.5703125" style="25" customWidth="1"/>
    <col min="15351" max="15354" width="11.42578125" style="25"/>
    <col min="15355" max="15355" width="12.85546875" style="25" bestFit="1" customWidth="1"/>
    <col min="15356" max="15357" width="11.42578125" style="25"/>
    <col min="15358" max="15358" width="12.85546875" style="25" bestFit="1" customWidth="1"/>
    <col min="15359" max="15359" width="11.42578125" style="25"/>
    <col min="15360" max="15360" width="12.85546875" style="25" bestFit="1" customWidth="1"/>
    <col min="15361" max="15602" width="11.42578125" style="25"/>
    <col min="15603" max="15603" width="12.85546875" style="25" bestFit="1" customWidth="1"/>
    <col min="15604" max="15605" width="11.42578125" style="25"/>
    <col min="15606" max="15606" width="12.5703125" style="25" customWidth="1"/>
    <col min="15607" max="15610" width="11.42578125" style="25"/>
    <col min="15611" max="15611" width="12.85546875" style="25" bestFit="1" customWidth="1"/>
    <col min="15612" max="15613" width="11.42578125" style="25"/>
    <col min="15614" max="15614" width="12.85546875" style="25" bestFit="1" customWidth="1"/>
    <col min="15615" max="15615" width="11.42578125" style="25"/>
    <col min="15616" max="15616" width="12.85546875" style="25" bestFit="1" customWidth="1"/>
    <col min="15617" max="15858" width="11.42578125" style="25"/>
    <col min="15859" max="15859" width="12.85546875" style="25" bestFit="1" customWidth="1"/>
    <col min="15860" max="15861" width="11.42578125" style="25"/>
    <col min="15862" max="15862" width="12.5703125" style="25" customWidth="1"/>
    <col min="15863" max="15866" width="11.42578125" style="25"/>
    <col min="15867" max="15867" width="12.85546875" style="25" bestFit="1" customWidth="1"/>
    <col min="15868" max="15869" width="11.42578125" style="25"/>
    <col min="15870" max="15870" width="12.85546875" style="25" bestFit="1" customWidth="1"/>
    <col min="15871" max="15871" width="11.42578125" style="25"/>
    <col min="15872" max="15872" width="12.85546875" style="25" bestFit="1" customWidth="1"/>
    <col min="15873" max="16114" width="11.42578125" style="25"/>
    <col min="16115" max="16115" width="12.85546875" style="25" bestFit="1" customWidth="1"/>
    <col min="16116" max="16117" width="11.42578125" style="25"/>
    <col min="16118" max="16118" width="12.5703125" style="25" customWidth="1"/>
    <col min="16119" max="16122" width="11.42578125" style="25"/>
    <col min="16123" max="16123" width="12.85546875" style="25" bestFit="1" customWidth="1"/>
    <col min="16124" max="16125" width="11.42578125" style="25"/>
    <col min="16126" max="16126" width="12.85546875" style="25" bestFit="1" customWidth="1"/>
    <col min="16127" max="16127" width="11.42578125" style="25"/>
    <col min="16128" max="16128" width="12.85546875" style="25" bestFit="1" customWidth="1"/>
    <col min="16129" max="16384" width="11.42578125" style="25"/>
  </cols>
  <sheetData>
    <row r="1" spans="1:7" ht="13.5" thickBot="1" x14ac:dyDescent="0.25">
      <c r="A1" s="49" t="s">
        <v>731</v>
      </c>
      <c r="B1" s="50"/>
      <c r="C1" s="50"/>
      <c r="D1" s="50"/>
      <c r="E1" s="50"/>
      <c r="F1" s="50"/>
      <c r="G1" s="51"/>
    </row>
    <row r="2" spans="1:7" ht="13.5" thickBot="1" x14ac:dyDescent="0.25">
      <c r="A2" s="49" t="s">
        <v>703</v>
      </c>
      <c r="B2" s="50"/>
      <c r="C2" s="50"/>
      <c r="D2" s="52"/>
      <c r="E2" s="50" t="s">
        <v>704</v>
      </c>
      <c r="F2" s="50"/>
      <c r="G2" s="53"/>
    </row>
    <row r="3" spans="1:7" x14ac:dyDescent="0.2">
      <c r="A3" s="54" t="s">
        <v>705</v>
      </c>
      <c r="B3" s="55"/>
      <c r="C3" s="56"/>
      <c r="D3" s="57"/>
      <c r="E3" s="58" t="s">
        <v>706</v>
      </c>
      <c r="F3" s="58"/>
      <c r="G3" s="56"/>
    </row>
    <row r="4" spans="1:7" x14ac:dyDescent="0.2">
      <c r="A4" s="59" t="s">
        <v>707</v>
      </c>
      <c r="C4" s="60">
        <v>417500</v>
      </c>
      <c r="D4" s="61"/>
      <c r="E4" s="25" t="s">
        <v>708</v>
      </c>
      <c r="G4" s="60">
        <v>250000</v>
      </c>
    </row>
    <row r="5" spans="1:7" x14ac:dyDescent="0.2">
      <c r="A5" s="59" t="s">
        <v>709</v>
      </c>
      <c r="C5" s="60" t="s">
        <v>10</v>
      </c>
      <c r="D5" s="61"/>
      <c r="E5" s="25" t="s">
        <v>710</v>
      </c>
      <c r="G5" s="60"/>
    </row>
    <row r="6" spans="1:7" x14ac:dyDescent="0.2">
      <c r="A6" s="59" t="s">
        <v>711</v>
      </c>
      <c r="C6" s="60" t="s">
        <v>10</v>
      </c>
      <c r="D6" s="61"/>
      <c r="E6" s="62" t="s">
        <v>712</v>
      </c>
      <c r="G6" s="63"/>
    </row>
    <row r="7" spans="1:7" x14ac:dyDescent="0.2">
      <c r="A7" s="64" t="s">
        <v>713</v>
      </c>
      <c r="C7" s="63"/>
      <c r="D7" s="61"/>
      <c r="E7" s="25" t="s">
        <v>714</v>
      </c>
      <c r="G7" s="60" t="s">
        <v>10</v>
      </c>
    </row>
    <row r="8" spans="1:7" x14ac:dyDescent="0.2">
      <c r="A8" s="59" t="s">
        <v>715</v>
      </c>
      <c r="C8" s="60" t="s">
        <v>10</v>
      </c>
      <c r="D8" s="61"/>
      <c r="G8" s="60"/>
    </row>
    <row r="9" spans="1:7" x14ac:dyDescent="0.2">
      <c r="A9" s="59" t="s">
        <v>716</v>
      </c>
      <c r="C9" s="60" t="s">
        <v>10</v>
      </c>
      <c r="D9" s="61"/>
      <c r="E9" s="25" t="s">
        <v>717</v>
      </c>
      <c r="G9" s="60">
        <v>23052.6</v>
      </c>
    </row>
    <row r="10" spans="1:7" x14ac:dyDescent="0.2">
      <c r="A10" s="59" t="s">
        <v>718</v>
      </c>
      <c r="C10" s="60">
        <v>42283.199999999997</v>
      </c>
      <c r="D10" s="61"/>
      <c r="E10" s="25" t="s">
        <v>719</v>
      </c>
      <c r="G10" s="60">
        <v>110151.03</v>
      </c>
    </row>
    <row r="11" spans="1:7" x14ac:dyDescent="0.2">
      <c r="A11" s="59" t="s">
        <v>720</v>
      </c>
      <c r="C11" s="63"/>
      <c r="D11" s="61"/>
      <c r="E11" s="25" t="s">
        <v>721</v>
      </c>
      <c r="G11" s="60"/>
    </row>
    <row r="12" spans="1:7" ht="13.5" thickBot="1" x14ac:dyDescent="0.25">
      <c r="A12" s="59" t="s">
        <v>722</v>
      </c>
      <c r="C12" s="60">
        <v>251431.85</v>
      </c>
      <c r="D12" s="61"/>
      <c r="E12" s="25" t="s">
        <v>723</v>
      </c>
      <c r="G12" s="66">
        <v>1849.2199999999998</v>
      </c>
    </row>
    <row r="13" spans="1:7" ht="13.5" thickBot="1" x14ac:dyDescent="0.25">
      <c r="A13" s="67" t="s">
        <v>724</v>
      </c>
      <c r="B13" s="52"/>
      <c r="C13" s="68"/>
      <c r="D13" s="69"/>
      <c r="E13" s="70" t="s">
        <v>724</v>
      </c>
      <c r="F13" s="52"/>
      <c r="G13" s="66"/>
    </row>
    <row r="14" spans="1:7" x14ac:dyDescent="0.2">
      <c r="A14" s="71" t="s">
        <v>725</v>
      </c>
      <c r="B14" s="55"/>
      <c r="C14" s="72">
        <v>42283.199999999997</v>
      </c>
      <c r="D14" s="57"/>
      <c r="E14" s="71" t="s">
        <v>726</v>
      </c>
      <c r="F14" s="55"/>
      <c r="G14" s="73"/>
    </row>
    <row r="15" spans="1:7" x14ac:dyDescent="0.2">
      <c r="A15" s="59" t="s">
        <v>727</v>
      </c>
      <c r="D15" s="61"/>
      <c r="E15" s="59" t="s">
        <v>728</v>
      </c>
      <c r="G15" s="74">
        <v>7292</v>
      </c>
    </row>
    <row r="16" spans="1:7" x14ac:dyDescent="0.2">
      <c r="A16" s="59"/>
      <c r="D16" s="61"/>
      <c r="E16" s="59" t="s">
        <v>729</v>
      </c>
      <c r="G16" s="75"/>
    </row>
    <row r="17" spans="1:7" ht="13.5" thickBot="1" x14ac:dyDescent="0.25">
      <c r="A17" s="76"/>
      <c r="B17" s="77"/>
      <c r="C17" s="77"/>
      <c r="D17" s="77"/>
      <c r="E17" s="76" t="s">
        <v>730</v>
      </c>
      <c r="F17" s="77"/>
      <c r="G17" s="78">
        <v>22859.03</v>
      </c>
    </row>
    <row r="18" spans="1:7" x14ac:dyDescent="0.2">
      <c r="A18" s="59" t="s">
        <v>732</v>
      </c>
      <c r="C18" s="79">
        <v>80000</v>
      </c>
    </row>
    <row r="21" spans="1:7" x14ac:dyDescent="0.2">
      <c r="C21" s="65">
        <v>0</v>
      </c>
    </row>
  </sheetData>
  <mergeCells count="3">
    <mergeCell ref="A1:G1"/>
    <mergeCell ref="A2:C2"/>
    <mergeCell ref="E2:G2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2570-5562-4AAA-8B28-7D2472E1CB4F}">
  <dimension ref="A1:J516"/>
  <sheetViews>
    <sheetView showGridLines="0" topLeftCell="A67" workbookViewId="0">
      <selection activeCell="J33" sqref="J33"/>
    </sheetView>
  </sheetViews>
  <sheetFormatPr baseColWidth="10" defaultRowHeight="12.75" x14ac:dyDescent="0.2"/>
  <cols>
    <col min="1" max="1" width="11.42578125" style="2"/>
    <col min="2" max="2" width="11.85546875" style="2" bestFit="1" customWidth="1"/>
    <col min="3" max="3" width="10.85546875" style="2" bestFit="1" customWidth="1"/>
    <col min="4" max="4" width="10.28515625" style="2" bestFit="1" customWidth="1"/>
    <col min="5" max="5" width="14.5703125" style="2" customWidth="1"/>
    <col min="6" max="6" width="11.85546875" style="2" bestFit="1" customWidth="1"/>
    <col min="7" max="8" width="11.42578125" style="2"/>
    <col min="9" max="9" width="12.7109375" style="2" customWidth="1"/>
    <col min="10" max="257" width="11.42578125" style="2"/>
    <col min="258" max="258" width="11.85546875" style="2" bestFit="1" customWidth="1"/>
    <col min="259" max="259" width="10.85546875" style="2" bestFit="1" customWidth="1"/>
    <col min="260" max="260" width="10.28515625" style="2" bestFit="1" customWidth="1"/>
    <col min="261" max="261" width="14.5703125" style="2" customWidth="1"/>
    <col min="262" max="262" width="11.85546875" style="2" bestFit="1" customWidth="1"/>
    <col min="263" max="264" width="11.42578125" style="2"/>
    <col min="265" max="265" width="12.7109375" style="2" customWidth="1"/>
    <col min="266" max="513" width="11.42578125" style="2"/>
    <col min="514" max="514" width="11.85546875" style="2" bestFit="1" customWidth="1"/>
    <col min="515" max="515" width="10.85546875" style="2" bestFit="1" customWidth="1"/>
    <col min="516" max="516" width="10.28515625" style="2" bestFit="1" customWidth="1"/>
    <col min="517" max="517" width="14.5703125" style="2" customWidth="1"/>
    <col min="518" max="518" width="11.85546875" style="2" bestFit="1" customWidth="1"/>
    <col min="519" max="520" width="11.42578125" style="2"/>
    <col min="521" max="521" width="12.7109375" style="2" customWidth="1"/>
    <col min="522" max="769" width="11.42578125" style="2"/>
    <col min="770" max="770" width="11.85546875" style="2" bestFit="1" customWidth="1"/>
    <col min="771" max="771" width="10.85546875" style="2" bestFit="1" customWidth="1"/>
    <col min="772" max="772" width="10.28515625" style="2" bestFit="1" customWidth="1"/>
    <col min="773" max="773" width="14.5703125" style="2" customWidth="1"/>
    <col min="774" max="774" width="11.85546875" style="2" bestFit="1" customWidth="1"/>
    <col min="775" max="776" width="11.42578125" style="2"/>
    <col min="777" max="777" width="12.7109375" style="2" customWidth="1"/>
    <col min="778" max="1025" width="11.42578125" style="2"/>
    <col min="1026" max="1026" width="11.85546875" style="2" bestFit="1" customWidth="1"/>
    <col min="1027" max="1027" width="10.85546875" style="2" bestFit="1" customWidth="1"/>
    <col min="1028" max="1028" width="10.28515625" style="2" bestFit="1" customWidth="1"/>
    <col min="1029" max="1029" width="14.5703125" style="2" customWidth="1"/>
    <col min="1030" max="1030" width="11.85546875" style="2" bestFit="1" customWidth="1"/>
    <col min="1031" max="1032" width="11.42578125" style="2"/>
    <col min="1033" max="1033" width="12.7109375" style="2" customWidth="1"/>
    <col min="1034" max="1281" width="11.42578125" style="2"/>
    <col min="1282" max="1282" width="11.85546875" style="2" bestFit="1" customWidth="1"/>
    <col min="1283" max="1283" width="10.85546875" style="2" bestFit="1" customWidth="1"/>
    <col min="1284" max="1284" width="10.28515625" style="2" bestFit="1" customWidth="1"/>
    <col min="1285" max="1285" width="14.5703125" style="2" customWidth="1"/>
    <col min="1286" max="1286" width="11.85546875" style="2" bestFit="1" customWidth="1"/>
    <col min="1287" max="1288" width="11.42578125" style="2"/>
    <col min="1289" max="1289" width="12.7109375" style="2" customWidth="1"/>
    <col min="1290" max="1537" width="11.42578125" style="2"/>
    <col min="1538" max="1538" width="11.85546875" style="2" bestFit="1" customWidth="1"/>
    <col min="1539" max="1539" width="10.85546875" style="2" bestFit="1" customWidth="1"/>
    <col min="1540" max="1540" width="10.28515625" style="2" bestFit="1" customWidth="1"/>
    <col min="1541" max="1541" width="14.5703125" style="2" customWidth="1"/>
    <col min="1542" max="1542" width="11.85546875" style="2" bestFit="1" customWidth="1"/>
    <col min="1543" max="1544" width="11.42578125" style="2"/>
    <col min="1545" max="1545" width="12.7109375" style="2" customWidth="1"/>
    <col min="1546" max="1793" width="11.42578125" style="2"/>
    <col min="1794" max="1794" width="11.85546875" style="2" bestFit="1" customWidth="1"/>
    <col min="1795" max="1795" width="10.85546875" style="2" bestFit="1" customWidth="1"/>
    <col min="1796" max="1796" width="10.28515625" style="2" bestFit="1" customWidth="1"/>
    <col min="1797" max="1797" width="14.5703125" style="2" customWidth="1"/>
    <col min="1798" max="1798" width="11.85546875" style="2" bestFit="1" customWidth="1"/>
    <col min="1799" max="1800" width="11.42578125" style="2"/>
    <col min="1801" max="1801" width="12.7109375" style="2" customWidth="1"/>
    <col min="1802" max="2049" width="11.42578125" style="2"/>
    <col min="2050" max="2050" width="11.85546875" style="2" bestFit="1" customWidth="1"/>
    <col min="2051" max="2051" width="10.85546875" style="2" bestFit="1" customWidth="1"/>
    <col min="2052" max="2052" width="10.28515625" style="2" bestFit="1" customWidth="1"/>
    <col min="2053" max="2053" width="14.5703125" style="2" customWidth="1"/>
    <col min="2054" max="2054" width="11.85546875" style="2" bestFit="1" customWidth="1"/>
    <col min="2055" max="2056" width="11.42578125" style="2"/>
    <col min="2057" max="2057" width="12.7109375" style="2" customWidth="1"/>
    <col min="2058" max="2305" width="11.42578125" style="2"/>
    <col min="2306" max="2306" width="11.85546875" style="2" bestFit="1" customWidth="1"/>
    <col min="2307" max="2307" width="10.85546875" style="2" bestFit="1" customWidth="1"/>
    <col min="2308" max="2308" width="10.28515625" style="2" bestFit="1" customWidth="1"/>
    <col min="2309" max="2309" width="14.5703125" style="2" customWidth="1"/>
    <col min="2310" max="2310" width="11.85546875" style="2" bestFit="1" customWidth="1"/>
    <col min="2311" max="2312" width="11.42578125" style="2"/>
    <col min="2313" max="2313" width="12.7109375" style="2" customWidth="1"/>
    <col min="2314" max="2561" width="11.42578125" style="2"/>
    <col min="2562" max="2562" width="11.85546875" style="2" bestFit="1" customWidth="1"/>
    <col min="2563" max="2563" width="10.85546875" style="2" bestFit="1" customWidth="1"/>
    <col min="2564" max="2564" width="10.28515625" style="2" bestFit="1" customWidth="1"/>
    <col min="2565" max="2565" width="14.5703125" style="2" customWidth="1"/>
    <col min="2566" max="2566" width="11.85546875" style="2" bestFit="1" customWidth="1"/>
    <col min="2567" max="2568" width="11.42578125" style="2"/>
    <col min="2569" max="2569" width="12.7109375" style="2" customWidth="1"/>
    <col min="2570" max="2817" width="11.42578125" style="2"/>
    <col min="2818" max="2818" width="11.85546875" style="2" bestFit="1" customWidth="1"/>
    <col min="2819" max="2819" width="10.85546875" style="2" bestFit="1" customWidth="1"/>
    <col min="2820" max="2820" width="10.28515625" style="2" bestFit="1" customWidth="1"/>
    <col min="2821" max="2821" width="14.5703125" style="2" customWidth="1"/>
    <col min="2822" max="2822" width="11.85546875" style="2" bestFit="1" customWidth="1"/>
    <col min="2823" max="2824" width="11.42578125" style="2"/>
    <col min="2825" max="2825" width="12.7109375" style="2" customWidth="1"/>
    <col min="2826" max="3073" width="11.42578125" style="2"/>
    <col min="3074" max="3074" width="11.85546875" style="2" bestFit="1" customWidth="1"/>
    <col min="3075" max="3075" width="10.85546875" style="2" bestFit="1" customWidth="1"/>
    <col min="3076" max="3076" width="10.28515625" style="2" bestFit="1" customWidth="1"/>
    <col min="3077" max="3077" width="14.5703125" style="2" customWidth="1"/>
    <col min="3078" max="3078" width="11.85546875" style="2" bestFit="1" customWidth="1"/>
    <col min="3079" max="3080" width="11.42578125" style="2"/>
    <col min="3081" max="3081" width="12.7109375" style="2" customWidth="1"/>
    <col min="3082" max="3329" width="11.42578125" style="2"/>
    <col min="3330" max="3330" width="11.85546875" style="2" bestFit="1" customWidth="1"/>
    <col min="3331" max="3331" width="10.85546875" style="2" bestFit="1" customWidth="1"/>
    <col min="3332" max="3332" width="10.28515625" style="2" bestFit="1" customWidth="1"/>
    <col min="3333" max="3333" width="14.5703125" style="2" customWidth="1"/>
    <col min="3334" max="3334" width="11.85546875" style="2" bestFit="1" customWidth="1"/>
    <col min="3335" max="3336" width="11.42578125" style="2"/>
    <col min="3337" max="3337" width="12.7109375" style="2" customWidth="1"/>
    <col min="3338" max="3585" width="11.42578125" style="2"/>
    <col min="3586" max="3586" width="11.85546875" style="2" bestFit="1" customWidth="1"/>
    <col min="3587" max="3587" width="10.85546875" style="2" bestFit="1" customWidth="1"/>
    <col min="3588" max="3588" width="10.28515625" style="2" bestFit="1" customWidth="1"/>
    <col min="3589" max="3589" width="14.5703125" style="2" customWidth="1"/>
    <col min="3590" max="3590" width="11.85546875" style="2" bestFit="1" customWidth="1"/>
    <col min="3591" max="3592" width="11.42578125" style="2"/>
    <col min="3593" max="3593" width="12.7109375" style="2" customWidth="1"/>
    <col min="3594" max="3841" width="11.42578125" style="2"/>
    <col min="3842" max="3842" width="11.85546875" style="2" bestFit="1" customWidth="1"/>
    <col min="3843" max="3843" width="10.85546875" style="2" bestFit="1" customWidth="1"/>
    <col min="3844" max="3844" width="10.28515625" style="2" bestFit="1" customWidth="1"/>
    <col min="3845" max="3845" width="14.5703125" style="2" customWidth="1"/>
    <col min="3846" max="3846" width="11.85546875" style="2" bestFit="1" customWidth="1"/>
    <col min="3847" max="3848" width="11.42578125" style="2"/>
    <col min="3849" max="3849" width="12.7109375" style="2" customWidth="1"/>
    <col min="3850" max="4097" width="11.42578125" style="2"/>
    <col min="4098" max="4098" width="11.85546875" style="2" bestFit="1" customWidth="1"/>
    <col min="4099" max="4099" width="10.85546875" style="2" bestFit="1" customWidth="1"/>
    <col min="4100" max="4100" width="10.28515625" style="2" bestFit="1" customWidth="1"/>
    <col min="4101" max="4101" width="14.5703125" style="2" customWidth="1"/>
    <col min="4102" max="4102" width="11.85546875" style="2" bestFit="1" customWidth="1"/>
    <col min="4103" max="4104" width="11.42578125" style="2"/>
    <col min="4105" max="4105" width="12.7109375" style="2" customWidth="1"/>
    <col min="4106" max="4353" width="11.42578125" style="2"/>
    <col min="4354" max="4354" width="11.85546875" style="2" bestFit="1" customWidth="1"/>
    <col min="4355" max="4355" width="10.85546875" style="2" bestFit="1" customWidth="1"/>
    <col min="4356" max="4356" width="10.28515625" style="2" bestFit="1" customWidth="1"/>
    <col min="4357" max="4357" width="14.5703125" style="2" customWidth="1"/>
    <col min="4358" max="4358" width="11.85546875" style="2" bestFit="1" customWidth="1"/>
    <col min="4359" max="4360" width="11.42578125" style="2"/>
    <col min="4361" max="4361" width="12.7109375" style="2" customWidth="1"/>
    <col min="4362" max="4609" width="11.42578125" style="2"/>
    <col min="4610" max="4610" width="11.85546875" style="2" bestFit="1" customWidth="1"/>
    <col min="4611" max="4611" width="10.85546875" style="2" bestFit="1" customWidth="1"/>
    <col min="4612" max="4612" width="10.28515625" style="2" bestFit="1" customWidth="1"/>
    <col min="4613" max="4613" width="14.5703125" style="2" customWidth="1"/>
    <col min="4614" max="4614" width="11.85546875" style="2" bestFit="1" customWidth="1"/>
    <col min="4615" max="4616" width="11.42578125" style="2"/>
    <col min="4617" max="4617" width="12.7109375" style="2" customWidth="1"/>
    <col min="4618" max="4865" width="11.42578125" style="2"/>
    <col min="4866" max="4866" width="11.85546875" style="2" bestFit="1" customWidth="1"/>
    <col min="4867" max="4867" width="10.85546875" style="2" bestFit="1" customWidth="1"/>
    <col min="4868" max="4868" width="10.28515625" style="2" bestFit="1" customWidth="1"/>
    <col min="4869" max="4869" width="14.5703125" style="2" customWidth="1"/>
    <col min="4870" max="4870" width="11.85546875" style="2" bestFit="1" customWidth="1"/>
    <col min="4871" max="4872" width="11.42578125" style="2"/>
    <col min="4873" max="4873" width="12.7109375" style="2" customWidth="1"/>
    <col min="4874" max="5121" width="11.42578125" style="2"/>
    <col min="5122" max="5122" width="11.85546875" style="2" bestFit="1" customWidth="1"/>
    <col min="5123" max="5123" width="10.85546875" style="2" bestFit="1" customWidth="1"/>
    <col min="5124" max="5124" width="10.28515625" style="2" bestFit="1" customWidth="1"/>
    <col min="5125" max="5125" width="14.5703125" style="2" customWidth="1"/>
    <col min="5126" max="5126" width="11.85546875" style="2" bestFit="1" customWidth="1"/>
    <col min="5127" max="5128" width="11.42578125" style="2"/>
    <col min="5129" max="5129" width="12.7109375" style="2" customWidth="1"/>
    <col min="5130" max="5377" width="11.42578125" style="2"/>
    <col min="5378" max="5378" width="11.85546875" style="2" bestFit="1" customWidth="1"/>
    <col min="5379" max="5379" width="10.85546875" style="2" bestFit="1" customWidth="1"/>
    <col min="5380" max="5380" width="10.28515625" style="2" bestFit="1" customWidth="1"/>
    <col min="5381" max="5381" width="14.5703125" style="2" customWidth="1"/>
    <col min="5382" max="5382" width="11.85546875" style="2" bestFit="1" customWidth="1"/>
    <col min="5383" max="5384" width="11.42578125" style="2"/>
    <col min="5385" max="5385" width="12.7109375" style="2" customWidth="1"/>
    <col min="5386" max="5633" width="11.42578125" style="2"/>
    <col min="5634" max="5634" width="11.85546875" style="2" bestFit="1" customWidth="1"/>
    <col min="5635" max="5635" width="10.85546875" style="2" bestFit="1" customWidth="1"/>
    <col min="5636" max="5636" width="10.28515625" style="2" bestFit="1" customWidth="1"/>
    <col min="5637" max="5637" width="14.5703125" style="2" customWidth="1"/>
    <col min="5638" max="5638" width="11.85546875" style="2" bestFit="1" customWidth="1"/>
    <col min="5639" max="5640" width="11.42578125" style="2"/>
    <col min="5641" max="5641" width="12.7109375" style="2" customWidth="1"/>
    <col min="5642" max="5889" width="11.42578125" style="2"/>
    <col min="5890" max="5890" width="11.85546875" style="2" bestFit="1" customWidth="1"/>
    <col min="5891" max="5891" width="10.85546875" style="2" bestFit="1" customWidth="1"/>
    <col min="5892" max="5892" width="10.28515625" style="2" bestFit="1" customWidth="1"/>
    <col min="5893" max="5893" width="14.5703125" style="2" customWidth="1"/>
    <col min="5894" max="5894" width="11.85546875" style="2" bestFit="1" customWidth="1"/>
    <col min="5895" max="5896" width="11.42578125" style="2"/>
    <col min="5897" max="5897" width="12.7109375" style="2" customWidth="1"/>
    <col min="5898" max="6145" width="11.42578125" style="2"/>
    <col min="6146" max="6146" width="11.85546875" style="2" bestFit="1" customWidth="1"/>
    <col min="6147" max="6147" width="10.85546875" style="2" bestFit="1" customWidth="1"/>
    <col min="6148" max="6148" width="10.28515625" style="2" bestFit="1" customWidth="1"/>
    <col min="6149" max="6149" width="14.5703125" style="2" customWidth="1"/>
    <col min="6150" max="6150" width="11.85546875" style="2" bestFit="1" customWidth="1"/>
    <col min="6151" max="6152" width="11.42578125" style="2"/>
    <col min="6153" max="6153" width="12.7109375" style="2" customWidth="1"/>
    <col min="6154" max="6401" width="11.42578125" style="2"/>
    <col min="6402" max="6402" width="11.85546875" style="2" bestFit="1" customWidth="1"/>
    <col min="6403" max="6403" width="10.85546875" style="2" bestFit="1" customWidth="1"/>
    <col min="6404" max="6404" width="10.28515625" style="2" bestFit="1" customWidth="1"/>
    <col min="6405" max="6405" width="14.5703125" style="2" customWidth="1"/>
    <col min="6406" max="6406" width="11.85546875" style="2" bestFit="1" customWidth="1"/>
    <col min="6407" max="6408" width="11.42578125" style="2"/>
    <col min="6409" max="6409" width="12.7109375" style="2" customWidth="1"/>
    <col min="6410" max="6657" width="11.42578125" style="2"/>
    <col min="6658" max="6658" width="11.85546875" style="2" bestFit="1" customWidth="1"/>
    <col min="6659" max="6659" width="10.85546875" style="2" bestFit="1" customWidth="1"/>
    <col min="6660" max="6660" width="10.28515625" style="2" bestFit="1" customWidth="1"/>
    <col min="6661" max="6661" width="14.5703125" style="2" customWidth="1"/>
    <col min="6662" max="6662" width="11.85546875" style="2" bestFit="1" customWidth="1"/>
    <col min="6663" max="6664" width="11.42578125" style="2"/>
    <col min="6665" max="6665" width="12.7109375" style="2" customWidth="1"/>
    <col min="6666" max="6913" width="11.42578125" style="2"/>
    <col min="6914" max="6914" width="11.85546875" style="2" bestFit="1" customWidth="1"/>
    <col min="6915" max="6915" width="10.85546875" style="2" bestFit="1" customWidth="1"/>
    <col min="6916" max="6916" width="10.28515625" style="2" bestFit="1" customWidth="1"/>
    <col min="6917" max="6917" width="14.5703125" style="2" customWidth="1"/>
    <col min="6918" max="6918" width="11.85546875" style="2" bestFit="1" customWidth="1"/>
    <col min="6919" max="6920" width="11.42578125" style="2"/>
    <col min="6921" max="6921" width="12.7109375" style="2" customWidth="1"/>
    <col min="6922" max="7169" width="11.42578125" style="2"/>
    <col min="7170" max="7170" width="11.85546875" style="2" bestFit="1" customWidth="1"/>
    <col min="7171" max="7171" width="10.85546875" style="2" bestFit="1" customWidth="1"/>
    <col min="7172" max="7172" width="10.28515625" style="2" bestFit="1" customWidth="1"/>
    <col min="7173" max="7173" width="14.5703125" style="2" customWidth="1"/>
    <col min="7174" max="7174" width="11.85546875" style="2" bestFit="1" customWidth="1"/>
    <col min="7175" max="7176" width="11.42578125" style="2"/>
    <col min="7177" max="7177" width="12.7109375" style="2" customWidth="1"/>
    <col min="7178" max="7425" width="11.42578125" style="2"/>
    <col min="7426" max="7426" width="11.85546875" style="2" bestFit="1" customWidth="1"/>
    <col min="7427" max="7427" width="10.85546875" style="2" bestFit="1" customWidth="1"/>
    <col min="7428" max="7428" width="10.28515625" style="2" bestFit="1" customWidth="1"/>
    <col min="7429" max="7429" width="14.5703125" style="2" customWidth="1"/>
    <col min="7430" max="7430" width="11.85546875" style="2" bestFit="1" customWidth="1"/>
    <col min="7431" max="7432" width="11.42578125" style="2"/>
    <col min="7433" max="7433" width="12.7109375" style="2" customWidth="1"/>
    <col min="7434" max="7681" width="11.42578125" style="2"/>
    <col min="7682" max="7682" width="11.85546875" style="2" bestFit="1" customWidth="1"/>
    <col min="7683" max="7683" width="10.85546875" style="2" bestFit="1" customWidth="1"/>
    <col min="7684" max="7684" width="10.28515625" style="2" bestFit="1" customWidth="1"/>
    <col min="7685" max="7685" width="14.5703125" style="2" customWidth="1"/>
    <col min="7686" max="7686" width="11.85546875" style="2" bestFit="1" customWidth="1"/>
    <col min="7687" max="7688" width="11.42578125" style="2"/>
    <col min="7689" max="7689" width="12.7109375" style="2" customWidth="1"/>
    <col min="7690" max="7937" width="11.42578125" style="2"/>
    <col min="7938" max="7938" width="11.85546875" style="2" bestFit="1" customWidth="1"/>
    <col min="7939" max="7939" width="10.85546875" style="2" bestFit="1" customWidth="1"/>
    <col min="7940" max="7940" width="10.28515625" style="2" bestFit="1" customWidth="1"/>
    <col min="7941" max="7941" width="14.5703125" style="2" customWidth="1"/>
    <col min="7942" max="7942" width="11.85546875" style="2" bestFit="1" customWidth="1"/>
    <col min="7943" max="7944" width="11.42578125" style="2"/>
    <col min="7945" max="7945" width="12.7109375" style="2" customWidth="1"/>
    <col min="7946" max="8193" width="11.42578125" style="2"/>
    <col min="8194" max="8194" width="11.85546875" style="2" bestFit="1" customWidth="1"/>
    <col min="8195" max="8195" width="10.85546875" style="2" bestFit="1" customWidth="1"/>
    <col min="8196" max="8196" width="10.28515625" style="2" bestFit="1" customWidth="1"/>
    <col min="8197" max="8197" width="14.5703125" style="2" customWidth="1"/>
    <col min="8198" max="8198" width="11.85546875" style="2" bestFit="1" customWidth="1"/>
    <col min="8199" max="8200" width="11.42578125" style="2"/>
    <col min="8201" max="8201" width="12.7109375" style="2" customWidth="1"/>
    <col min="8202" max="8449" width="11.42578125" style="2"/>
    <col min="8450" max="8450" width="11.85546875" style="2" bestFit="1" customWidth="1"/>
    <col min="8451" max="8451" width="10.85546875" style="2" bestFit="1" customWidth="1"/>
    <col min="8452" max="8452" width="10.28515625" style="2" bestFit="1" customWidth="1"/>
    <col min="8453" max="8453" width="14.5703125" style="2" customWidth="1"/>
    <col min="8454" max="8454" width="11.85546875" style="2" bestFit="1" customWidth="1"/>
    <col min="8455" max="8456" width="11.42578125" style="2"/>
    <col min="8457" max="8457" width="12.7109375" style="2" customWidth="1"/>
    <col min="8458" max="8705" width="11.42578125" style="2"/>
    <col min="8706" max="8706" width="11.85546875" style="2" bestFit="1" customWidth="1"/>
    <col min="8707" max="8707" width="10.85546875" style="2" bestFit="1" customWidth="1"/>
    <col min="8708" max="8708" width="10.28515625" style="2" bestFit="1" customWidth="1"/>
    <col min="8709" max="8709" width="14.5703125" style="2" customWidth="1"/>
    <col min="8710" max="8710" width="11.85546875" style="2" bestFit="1" customWidth="1"/>
    <col min="8711" max="8712" width="11.42578125" style="2"/>
    <col min="8713" max="8713" width="12.7109375" style="2" customWidth="1"/>
    <col min="8714" max="8961" width="11.42578125" style="2"/>
    <col min="8962" max="8962" width="11.85546875" style="2" bestFit="1" customWidth="1"/>
    <col min="8963" max="8963" width="10.85546875" style="2" bestFit="1" customWidth="1"/>
    <col min="8964" max="8964" width="10.28515625" style="2" bestFit="1" customWidth="1"/>
    <col min="8965" max="8965" width="14.5703125" style="2" customWidth="1"/>
    <col min="8966" max="8966" width="11.85546875" style="2" bestFit="1" customWidth="1"/>
    <col min="8967" max="8968" width="11.42578125" style="2"/>
    <col min="8969" max="8969" width="12.7109375" style="2" customWidth="1"/>
    <col min="8970" max="9217" width="11.42578125" style="2"/>
    <col min="9218" max="9218" width="11.85546875" style="2" bestFit="1" customWidth="1"/>
    <col min="9219" max="9219" width="10.85546875" style="2" bestFit="1" customWidth="1"/>
    <col min="9220" max="9220" width="10.28515625" style="2" bestFit="1" customWidth="1"/>
    <col min="9221" max="9221" width="14.5703125" style="2" customWidth="1"/>
    <col min="9222" max="9222" width="11.85546875" style="2" bestFit="1" customWidth="1"/>
    <col min="9223" max="9224" width="11.42578125" style="2"/>
    <col min="9225" max="9225" width="12.7109375" style="2" customWidth="1"/>
    <col min="9226" max="9473" width="11.42578125" style="2"/>
    <col min="9474" max="9474" width="11.85546875" style="2" bestFit="1" customWidth="1"/>
    <col min="9475" max="9475" width="10.85546875" style="2" bestFit="1" customWidth="1"/>
    <col min="9476" max="9476" width="10.28515625" style="2" bestFit="1" customWidth="1"/>
    <col min="9477" max="9477" width="14.5703125" style="2" customWidth="1"/>
    <col min="9478" max="9478" width="11.85546875" style="2" bestFit="1" customWidth="1"/>
    <col min="9479" max="9480" width="11.42578125" style="2"/>
    <col min="9481" max="9481" width="12.7109375" style="2" customWidth="1"/>
    <col min="9482" max="9729" width="11.42578125" style="2"/>
    <col min="9730" max="9730" width="11.85546875" style="2" bestFit="1" customWidth="1"/>
    <col min="9731" max="9731" width="10.85546875" style="2" bestFit="1" customWidth="1"/>
    <col min="9732" max="9732" width="10.28515625" style="2" bestFit="1" customWidth="1"/>
    <col min="9733" max="9733" width="14.5703125" style="2" customWidth="1"/>
    <col min="9734" max="9734" width="11.85546875" style="2" bestFit="1" customWidth="1"/>
    <col min="9735" max="9736" width="11.42578125" style="2"/>
    <col min="9737" max="9737" width="12.7109375" style="2" customWidth="1"/>
    <col min="9738" max="9985" width="11.42578125" style="2"/>
    <col min="9986" max="9986" width="11.85546875" style="2" bestFit="1" customWidth="1"/>
    <col min="9987" max="9987" width="10.85546875" style="2" bestFit="1" customWidth="1"/>
    <col min="9988" max="9988" width="10.28515625" style="2" bestFit="1" customWidth="1"/>
    <col min="9989" max="9989" width="14.5703125" style="2" customWidth="1"/>
    <col min="9990" max="9990" width="11.85546875" style="2" bestFit="1" customWidth="1"/>
    <col min="9991" max="9992" width="11.42578125" style="2"/>
    <col min="9993" max="9993" width="12.7109375" style="2" customWidth="1"/>
    <col min="9994" max="10241" width="11.42578125" style="2"/>
    <col min="10242" max="10242" width="11.85546875" style="2" bestFit="1" customWidth="1"/>
    <col min="10243" max="10243" width="10.85546875" style="2" bestFit="1" customWidth="1"/>
    <col min="10244" max="10244" width="10.28515625" style="2" bestFit="1" customWidth="1"/>
    <col min="10245" max="10245" width="14.5703125" style="2" customWidth="1"/>
    <col min="10246" max="10246" width="11.85546875" style="2" bestFit="1" customWidth="1"/>
    <col min="10247" max="10248" width="11.42578125" style="2"/>
    <col min="10249" max="10249" width="12.7109375" style="2" customWidth="1"/>
    <col min="10250" max="10497" width="11.42578125" style="2"/>
    <col min="10498" max="10498" width="11.85546875" style="2" bestFit="1" customWidth="1"/>
    <col min="10499" max="10499" width="10.85546875" style="2" bestFit="1" customWidth="1"/>
    <col min="10500" max="10500" width="10.28515625" style="2" bestFit="1" customWidth="1"/>
    <col min="10501" max="10501" width="14.5703125" style="2" customWidth="1"/>
    <col min="10502" max="10502" width="11.85546875" style="2" bestFit="1" customWidth="1"/>
    <col min="10503" max="10504" width="11.42578125" style="2"/>
    <col min="10505" max="10505" width="12.7109375" style="2" customWidth="1"/>
    <col min="10506" max="10753" width="11.42578125" style="2"/>
    <col min="10754" max="10754" width="11.85546875" style="2" bestFit="1" customWidth="1"/>
    <col min="10755" max="10755" width="10.85546875" style="2" bestFit="1" customWidth="1"/>
    <col min="10756" max="10756" width="10.28515625" style="2" bestFit="1" customWidth="1"/>
    <col min="10757" max="10757" width="14.5703125" style="2" customWidth="1"/>
    <col min="10758" max="10758" width="11.85546875" style="2" bestFit="1" customWidth="1"/>
    <col min="10759" max="10760" width="11.42578125" style="2"/>
    <col min="10761" max="10761" width="12.7109375" style="2" customWidth="1"/>
    <col min="10762" max="11009" width="11.42578125" style="2"/>
    <col min="11010" max="11010" width="11.85546875" style="2" bestFit="1" customWidth="1"/>
    <col min="11011" max="11011" width="10.85546875" style="2" bestFit="1" customWidth="1"/>
    <col min="11012" max="11012" width="10.28515625" style="2" bestFit="1" customWidth="1"/>
    <col min="11013" max="11013" width="14.5703125" style="2" customWidth="1"/>
    <col min="11014" max="11014" width="11.85546875" style="2" bestFit="1" customWidth="1"/>
    <col min="11015" max="11016" width="11.42578125" style="2"/>
    <col min="11017" max="11017" width="12.7109375" style="2" customWidth="1"/>
    <col min="11018" max="11265" width="11.42578125" style="2"/>
    <col min="11266" max="11266" width="11.85546875" style="2" bestFit="1" customWidth="1"/>
    <col min="11267" max="11267" width="10.85546875" style="2" bestFit="1" customWidth="1"/>
    <col min="11268" max="11268" width="10.28515625" style="2" bestFit="1" customWidth="1"/>
    <col min="11269" max="11269" width="14.5703125" style="2" customWidth="1"/>
    <col min="11270" max="11270" width="11.85546875" style="2" bestFit="1" customWidth="1"/>
    <col min="11271" max="11272" width="11.42578125" style="2"/>
    <col min="11273" max="11273" width="12.7109375" style="2" customWidth="1"/>
    <col min="11274" max="11521" width="11.42578125" style="2"/>
    <col min="11522" max="11522" width="11.85546875" style="2" bestFit="1" customWidth="1"/>
    <col min="11523" max="11523" width="10.85546875" style="2" bestFit="1" customWidth="1"/>
    <col min="11524" max="11524" width="10.28515625" style="2" bestFit="1" customWidth="1"/>
    <col min="11525" max="11525" width="14.5703125" style="2" customWidth="1"/>
    <col min="11526" max="11526" width="11.85546875" style="2" bestFit="1" customWidth="1"/>
    <col min="11527" max="11528" width="11.42578125" style="2"/>
    <col min="11529" max="11529" width="12.7109375" style="2" customWidth="1"/>
    <col min="11530" max="11777" width="11.42578125" style="2"/>
    <col min="11778" max="11778" width="11.85546875" style="2" bestFit="1" customWidth="1"/>
    <col min="11779" max="11779" width="10.85546875" style="2" bestFit="1" customWidth="1"/>
    <col min="11780" max="11780" width="10.28515625" style="2" bestFit="1" customWidth="1"/>
    <col min="11781" max="11781" width="14.5703125" style="2" customWidth="1"/>
    <col min="11782" max="11782" width="11.85546875" style="2" bestFit="1" customWidth="1"/>
    <col min="11783" max="11784" width="11.42578125" style="2"/>
    <col min="11785" max="11785" width="12.7109375" style="2" customWidth="1"/>
    <col min="11786" max="12033" width="11.42578125" style="2"/>
    <col min="12034" max="12034" width="11.85546875" style="2" bestFit="1" customWidth="1"/>
    <col min="12035" max="12035" width="10.85546875" style="2" bestFit="1" customWidth="1"/>
    <col min="12036" max="12036" width="10.28515625" style="2" bestFit="1" customWidth="1"/>
    <col min="12037" max="12037" width="14.5703125" style="2" customWidth="1"/>
    <col min="12038" max="12038" width="11.85546875" style="2" bestFit="1" customWidth="1"/>
    <col min="12039" max="12040" width="11.42578125" style="2"/>
    <col min="12041" max="12041" width="12.7109375" style="2" customWidth="1"/>
    <col min="12042" max="12289" width="11.42578125" style="2"/>
    <col min="12290" max="12290" width="11.85546875" style="2" bestFit="1" customWidth="1"/>
    <col min="12291" max="12291" width="10.85546875" style="2" bestFit="1" customWidth="1"/>
    <col min="12292" max="12292" width="10.28515625" style="2" bestFit="1" customWidth="1"/>
    <col min="12293" max="12293" width="14.5703125" style="2" customWidth="1"/>
    <col min="12294" max="12294" width="11.85546875" style="2" bestFit="1" customWidth="1"/>
    <col min="12295" max="12296" width="11.42578125" style="2"/>
    <col min="12297" max="12297" width="12.7109375" style="2" customWidth="1"/>
    <col min="12298" max="12545" width="11.42578125" style="2"/>
    <col min="12546" max="12546" width="11.85546875" style="2" bestFit="1" customWidth="1"/>
    <col min="12547" max="12547" width="10.85546875" style="2" bestFit="1" customWidth="1"/>
    <col min="12548" max="12548" width="10.28515625" style="2" bestFit="1" customWidth="1"/>
    <col min="12549" max="12549" width="14.5703125" style="2" customWidth="1"/>
    <col min="12550" max="12550" width="11.85546875" style="2" bestFit="1" customWidth="1"/>
    <col min="12551" max="12552" width="11.42578125" style="2"/>
    <col min="12553" max="12553" width="12.7109375" style="2" customWidth="1"/>
    <col min="12554" max="12801" width="11.42578125" style="2"/>
    <col min="12802" max="12802" width="11.85546875" style="2" bestFit="1" customWidth="1"/>
    <col min="12803" max="12803" width="10.85546875" style="2" bestFit="1" customWidth="1"/>
    <col min="12804" max="12804" width="10.28515625" style="2" bestFit="1" customWidth="1"/>
    <col min="12805" max="12805" width="14.5703125" style="2" customWidth="1"/>
    <col min="12806" max="12806" width="11.85546875" style="2" bestFit="1" customWidth="1"/>
    <col min="12807" max="12808" width="11.42578125" style="2"/>
    <col min="12809" max="12809" width="12.7109375" style="2" customWidth="1"/>
    <col min="12810" max="13057" width="11.42578125" style="2"/>
    <col min="13058" max="13058" width="11.85546875" style="2" bestFit="1" customWidth="1"/>
    <col min="13059" max="13059" width="10.85546875" style="2" bestFit="1" customWidth="1"/>
    <col min="13060" max="13060" width="10.28515625" style="2" bestFit="1" customWidth="1"/>
    <col min="13061" max="13061" width="14.5703125" style="2" customWidth="1"/>
    <col min="13062" max="13062" width="11.85546875" style="2" bestFit="1" customWidth="1"/>
    <col min="13063" max="13064" width="11.42578125" style="2"/>
    <col min="13065" max="13065" width="12.7109375" style="2" customWidth="1"/>
    <col min="13066" max="13313" width="11.42578125" style="2"/>
    <col min="13314" max="13314" width="11.85546875" style="2" bestFit="1" customWidth="1"/>
    <col min="13315" max="13315" width="10.85546875" style="2" bestFit="1" customWidth="1"/>
    <col min="13316" max="13316" width="10.28515625" style="2" bestFit="1" customWidth="1"/>
    <col min="13317" max="13317" width="14.5703125" style="2" customWidth="1"/>
    <col min="13318" max="13318" width="11.85546875" style="2" bestFit="1" customWidth="1"/>
    <col min="13319" max="13320" width="11.42578125" style="2"/>
    <col min="13321" max="13321" width="12.7109375" style="2" customWidth="1"/>
    <col min="13322" max="13569" width="11.42578125" style="2"/>
    <col min="13570" max="13570" width="11.85546875" style="2" bestFit="1" customWidth="1"/>
    <col min="13571" max="13571" width="10.85546875" style="2" bestFit="1" customWidth="1"/>
    <col min="13572" max="13572" width="10.28515625" style="2" bestFit="1" customWidth="1"/>
    <col min="13573" max="13573" width="14.5703125" style="2" customWidth="1"/>
    <col min="13574" max="13574" width="11.85546875" style="2" bestFit="1" customWidth="1"/>
    <col min="13575" max="13576" width="11.42578125" style="2"/>
    <col min="13577" max="13577" width="12.7109375" style="2" customWidth="1"/>
    <col min="13578" max="13825" width="11.42578125" style="2"/>
    <col min="13826" max="13826" width="11.85546875" style="2" bestFit="1" customWidth="1"/>
    <col min="13827" max="13827" width="10.85546875" style="2" bestFit="1" customWidth="1"/>
    <col min="13828" max="13828" width="10.28515625" style="2" bestFit="1" customWidth="1"/>
    <col min="13829" max="13829" width="14.5703125" style="2" customWidth="1"/>
    <col min="13830" max="13830" width="11.85546875" style="2" bestFit="1" customWidth="1"/>
    <col min="13831" max="13832" width="11.42578125" style="2"/>
    <col min="13833" max="13833" width="12.7109375" style="2" customWidth="1"/>
    <col min="13834" max="14081" width="11.42578125" style="2"/>
    <col min="14082" max="14082" width="11.85546875" style="2" bestFit="1" customWidth="1"/>
    <col min="14083" max="14083" width="10.85546875" style="2" bestFit="1" customWidth="1"/>
    <col min="14084" max="14084" width="10.28515625" style="2" bestFit="1" customWidth="1"/>
    <col min="14085" max="14085" width="14.5703125" style="2" customWidth="1"/>
    <col min="14086" max="14086" width="11.85546875" style="2" bestFit="1" customWidth="1"/>
    <col min="14087" max="14088" width="11.42578125" style="2"/>
    <col min="14089" max="14089" width="12.7109375" style="2" customWidth="1"/>
    <col min="14090" max="14337" width="11.42578125" style="2"/>
    <col min="14338" max="14338" width="11.85546875" style="2" bestFit="1" customWidth="1"/>
    <col min="14339" max="14339" width="10.85546875" style="2" bestFit="1" customWidth="1"/>
    <col min="14340" max="14340" width="10.28515625" style="2" bestFit="1" customWidth="1"/>
    <col min="14341" max="14341" width="14.5703125" style="2" customWidth="1"/>
    <col min="14342" max="14342" width="11.85546875" style="2" bestFit="1" customWidth="1"/>
    <col min="14343" max="14344" width="11.42578125" style="2"/>
    <col min="14345" max="14345" width="12.7109375" style="2" customWidth="1"/>
    <col min="14346" max="14593" width="11.42578125" style="2"/>
    <col min="14594" max="14594" width="11.85546875" style="2" bestFit="1" customWidth="1"/>
    <col min="14595" max="14595" width="10.85546875" style="2" bestFit="1" customWidth="1"/>
    <col min="14596" max="14596" width="10.28515625" style="2" bestFit="1" customWidth="1"/>
    <col min="14597" max="14597" width="14.5703125" style="2" customWidth="1"/>
    <col min="14598" max="14598" width="11.85546875" style="2" bestFit="1" customWidth="1"/>
    <col min="14599" max="14600" width="11.42578125" style="2"/>
    <col min="14601" max="14601" width="12.7109375" style="2" customWidth="1"/>
    <col min="14602" max="14849" width="11.42578125" style="2"/>
    <col min="14850" max="14850" width="11.85546875" style="2" bestFit="1" customWidth="1"/>
    <col min="14851" max="14851" width="10.85546875" style="2" bestFit="1" customWidth="1"/>
    <col min="14852" max="14852" width="10.28515625" style="2" bestFit="1" customWidth="1"/>
    <col min="14853" max="14853" width="14.5703125" style="2" customWidth="1"/>
    <col min="14854" max="14854" width="11.85546875" style="2" bestFit="1" customWidth="1"/>
    <col min="14855" max="14856" width="11.42578125" style="2"/>
    <col min="14857" max="14857" width="12.7109375" style="2" customWidth="1"/>
    <col min="14858" max="15105" width="11.42578125" style="2"/>
    <col min="15106" max="15106" width="11.85546875" style="2" bestFit="1" customWidth="1"/>
    <col min="15107" max="15107" width="10.85546875" style="2" bestFit="1" customWidth="1"/>
    <col min="15108" max="15108" width="10.28515625" style="2" bestFit="1" customWidth="1"/>
    <col min="15109" max="15109" width="14.5703125" style="2" customWidth="1"/>
    <col min="15110" max="15110" width="11.85546875" style="2" bestFit="1" customWidth="1"/>
    <col min="15111" max="15112" width="11.42578125" style="2"/>
    <col min="15113" max="15113" width="12.7109375" style="2" customWidth="1"/>
    <col min="15114" max="15361" width="11.42578125" style="2"/>
    <col min="15362" max="15362" width="11.85546875" style="2" bestFit="1" customWidth="1"/>
    <col min="15363" max="15363" width="10.85546875" style="2" bestFit="1" customWidth="1"/>
    <col min="15364" max="15364" width="10.28515625" style="2" bestFit="1" customWidth="1"/>
    <col min="15365" max="15365" width="14.5703125" style="2" customWidth="1"/>
    <col min="15366" max="15366" width="11.85546875" style="2" bestFit="1" customWidth="1"/>
    <col min="15367" max="15368" width="11.42578125" style="2"/>
    <col min="15369" max="15369" width="12.7109375" style="2" customWidth="1"/>
    <col min="15370" max="15617" width="11.42578125" style="2"/>
    <col min="15618" max="15618" width="11.85546875" style="2" bestFit="1" customWidth="1"/>
    <col min="15619" max="15619" width="10.85546875" style="2" bestFit="1" customWidth="1"/>
    <col min="15620" max="15620" width="10.28515625" style="2" bestFit="1" customWidth="1"/>
    <col min="15621" max="15621" width="14.5703125" style="2" customWidth="1"/>
    <col min="15622" max="15622" width="11.85546875" style="2" bestFit="1" customWidth="1"/>
    <col min="15623" max="15624" width="11.42578125" style="2"/>
    <col min="15625" max="15625" width="12.7109375" style="2" customWidth="1"/>
    <col min="15626" max="15873" width="11.42578125" style="2"/>
    <col min="15874" max="15874" width="11.85546875" style="2" bestFit="1" customWidth="1"/>
    <col min="15875" max="15875" width="10.85546875" style="2" bestFit="1" customWidth="1"/>
    <col min="15876" max="15876" width="10.28515625" style="2" bestFit="1" customWidth="1"/>
    <col min="15877" max="15877" width="14.5703125" style="2" customWidth="1"/>
    <col min="15878" max="15878" width="11.85546875" style="2" bestFit="1" customWidth="1"/>
    <col min="15879" max="15880" width="11.42578125" style="2"/>
    <col min="15881" max="15881" width="12.7109375" style="2" customWidth="1"/>
    <col min="15882" max="16129" width="11.42578125" style="2"/>
    <col min="16130" max="16130" width="11.85546875" style="2" bestFit="1" customWidth="1"/>
    <col min="16131" max="16131" width="10.85546875" style="2" bestFit="1" customWidth="1"/>
    <col min="16132" max="16132" width="10.28515625" style="2" bestFit="1" customWidth="1"/>
    <col min="16133" max="16133" width="14.5703125" style="2" customWidth="1"/>
    <col min="16134" max="16134" width="11.85546875" style="2" bestFit="1" customWidth="1"/>
    <col min="16135" max="16136" width="11.42578125" style="2"/>
    <col min="16137" max="16137" width="12.7109375" style="2" customWidth="1"/>
    <col min="16138" max="16384" width="11.42578125" style="2"/>
  </cols>
  <sheetData>
    <row r="1" spans="1:9" x14ac:dyDescent="0.2">
      <c r="A1" s="1" t="s">
        <v>0</v>
      </c>
    </row>
    <row r="3" spans="1:9" x14ac:dyDescent="0.2">
      <c r="A3" s="3" t="s">
        <v>1</v>
      </c>
      <c r="B3" s="4"/>
      <c r="H3" s="5"/>
      <c r="I3" s="5"/>
    </row>
    <row r="4" spans="1:9" x14ac:dyDescent="0.2">
      <c r="A4" s="3"/>
      <c r="B4" s="4"/>
      <c r="H4" s="5"/>
      <c r="I4" s="5"/>
    </row>
    <row r="5" spans="1:9" x14ac:dyDescent="0.2">
      <c r="A5" s="6" t="s">
        <v>2</v>
      </c>
      <c r="B5" s="4"/>
      <c r="H5" s="5"/>
      <c r="I5" s="5"/>
    </row>
    <row r="6" spans="1:9" x14ac:dyDescent="0.2">
      <c r="A6" s="3"/>
      <c r="B6" s="4"/>
      <c r="H6" s="5"/>
      <c r="I6" s="5"/>
    </row>
    <row r="7" spans="1:9" x14ac:dyDescent="0.2">
      <c r="A7" s="3" t="s">
        <v>3</v>
      </c>
      <c r="B7" s="4"/>
      <c r="H7" s="5"/>
      <c r="I7" s="5"/>
    </row>
    <row r="8" spans="1:9" x14ac:dyDescent="0.2">
      <c r="A8" s="6"/>
      <c r="B8" s="4"/>
      <c r="H8" s="5"/>
      <c r="I8" s="5"/>
    </row>
    <row r="9" spans="1:9" x14ac:dyDescent="0.2">
      <c r="A9" s="7"/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H9" s="9" t="s">
        <v>9</v>
      </c>
    </row>
    <row r="10" spans="1:9" x14ac:dyDescent="0.2">
      <c r="B10" s="10">
        <v>180</v>
      </c>
      <c r="C10" s="11">
        <v>2.5000000000000001E-3</v>
      </c>
      <c r="D10" s="12">
        <v>150000</v>
      </c>
      <c r="E10" s="13" t="s">
        <v>10</v>
      </c>
      <c r="F10" s="14">
        <v>0</v>
      </c>
      <c r="H10" s="15" t="s">
        <v>11</v>
      </c>
      <c r="I10" s="5">
        <f>D10*(C10/(1-(1+C10)^-B10))</f>
        <v>1035.8724604169997</v>
      </c>
    </row>
    <row r="12" spans="1:9" x14ac:dyDescent="0.2">
      <c r="A12" s="1" t="s">
        <v>12</v>
      </c>
    </row>
    <row r="14" spans="1:9" x14ac:dyDescent="0.2">
      <c r="A14" s="16" t="s">
        <v>13</v>
      </c>
      <c r="B14" s="16" t="s">
        <v>14</v>
      </c>
      <c r="C14" s="16" t="s">
        <v>15</v>
      </c>
      <c r="D14" s="16" t="s">
        <v>16</v>
      </c>
      <c r="E14" s="16" t="s">
        <v>16</v>
      </c>
      <c r="F14" s="16" t="s">
        <v>14</v>
      </c>
    </row>
    <row r="15" spans="1:9" x14ac:dyDescent="0.2">
      <c r="A15" s="17"/>
      <c r="B15" s="17" t="s">
        <v>17</v>
      </c>
      <c r="C15" s="17"/>
      <c r="D15" s="17" t="s">
        <v>18</v>
      </c>
      <c r="E15" s="17" t="s">
        <v>19</v>
      </c>
      <c r="F15" s="17" t="s">
        <v>20</v>
      </c>
    </row>
    <row r="16" spans="1:9" x14ac:dyDescent="0.2">
      <c r="A16" s="18">
        <f>1</f>
        <v>1</v>
      </c>
      <c r="B16" s="19">
        <f>D10</f>
        <v>150000</v>
      </c>
      <c r="C16" s="19">
        <f>I10</f>
        <v>1035.8724604169997</v>
      </c>
      <c r="D16" s="19">
        <f>B16*$C$10</f>
        <v>375</v>
      </c>
      <c r="E16" s="19">
        <f>C16-D16</f>
        <v>660.87246041699973</v>
      </c>
      <c r="F16" s="19">
        <f>B16-E16</f>
        <v>149339.12753958299</v>
      </c>
      <c r="G16" s="20">
        <v>42401</v>
      </c>
    </row>
    <row r="17" spans="1:10" x14ac:dyDescent="0.2">
      <c r="A17" s="21">
        <f>IF(A16=" "," ",IF(A16+1&gt;$B$10," ",A16+1))</f>
        <v>2</v>
      </c>
      <c r="B17" s="22">
        <f>IF(A16=" "," ",IF(A16+1&gt;$B$10," ",F16))</f>
        <v>149339.12753958299</v>
      </c>
      <c r="C17" s="22">
        <f>IF(A16=" "," ",IF(A16+1&gt;$B$10," ",C16))</f>
        <v>1035.8724604169997</v>
      </c>
      <c r="D17" s="22">
        <f>IF(A16=" "," ",IF(A16+1&gt;$B$10," ",B17*$C$10))</f>
        <v>373.3478188489575</v>
      </c>
      <c r="E17" s="22">
        <f>IF(A16=" "," ",IF(A16+1&gt;$B$10," ",C17-D17))</f>
        <v>662.52464156804217</v>
      </c>
      <c r="F17" s="22">
        <f>IF(A16=" "," ",IF(A16+1&gt;$B$10," ",B17-E17))</f>
        <v>148676.60289801494</v>
      </c>
      <c r="G17" s="20">
        <f>EDATE(G16,1)</f>
        <v>42430</v>
      </c>
    </row>
    <row r="18" spans="1:10" x14ac:dyDescent="0.2">
      <c r="A18" s="21">
        <f t="shared" ref="A18:A81" si="0">IF(A17=" "," ",IF(A17+1&gt;$B$10," ",A17+1))</f>
        <v>3</v>
      </c>
      <c r="B18" s="22">
        <f t="shared" ref="B18:B81" si="1">IF(A17=" "," ",IF(A17+1&gt;$B$10," ",F17))</f>
        <v>148676.60289801494</v>
      </c>
      <c r="C18" s="22">
        <f t="shared" ref="C18:C81" si="2">IF(A17=" "," ",IF(A17+1&gt;$B$10," ",C17))</f>
        <v>1035.8724604169997</v>
      </c>
      <c r="D18" s="22">
        <f t="shared" ref="D18:D81" si="3">IF(A17=" "," ",IF(A17+1&gt;$B$10," ",B18*$C$10))</f>
        <v>371.69150724503737</v>
      </c>
      <c r="E18" s="22">
        <f t="shared" ref="E18:E81" si="4">IF(A17=" "," ",IF(A17+1&gt;$B$10," ",C18-D18))</f>
        <v>664.1809531719623</v>
      </c>
      <c r="F18" s="22">
        <f t="shared" ref="F18:F81" si="5">IF(A17=" "," ",IF(A17+1&gt;$B$10," ",B18-E18))</f>
        <v>148012.42194484299</v>
      </c>
      <c r="G18" s="20">
        <f t="shared" ref="G18:G25" si="6">EDATE(G17,1)</f>
        <v>42461</v>
      </c>
    </row>
    <row r="19" spans="1:10" x14ac:dyDescent="0.2">
      <c r="A19" s="21">
        <f t="shared" si="0"/>
        <v>4</v>
      </c>
      <c r="B19" s="22">
        <f t="shared" si="1"/>
        <v>148012.42194484299</v>
      </c>
      <c r="C19" s="22">
        <f t="shared" si="2"/>
        <v>1035.8724604169997</v>
      </c>
      <c r="D19" s="22">
        <f t="shared" si="3"/>
        <v>370.03105486210751</v>
      </c>
      <c r="E19" s="22">
        <f t="shared" si="4"/>
        <v>665.84140555489216</v>
      </c>
      <c r="F19" s="22">
        <f t="shared" si="5"/>
        <v>147346.58053928812</v>
      </c>
      <c r="G19" s="20">
        <f t="shared" si="6"/>
        <v>42491</v>
      </c>
    </row>
    <row r="20" spans="1:10" x14ac:dyDescent="0.2">
      <c r="A20" s="21">
        <f t="shared" si="0"/>
        <v>5</v>
      </c>
      <c r="B20" s="22">
        <f t="shared" si="1"/>
        <v>147346.58053928812</v>
      </c>
      <c r="C20" s="22">
        <f t="shared" si="2"/>
        <v>1035.8724604169997</v>
      </c>
      <c r="D20" s="22">
        <f t="shared" si="3"/>
        <v>368.36645134822032</v>
      </c>
      <c r="E20" s="22">
        <f t="shared" si="4"/>
        <v>667.50600906877935</v>
      </c>
      <c r="F20" s="22">
        <f t="shared" si="5"/>
        <v>146679.07453021934</v>
      </c>
      <c r="G20" s="20">
        <f t="shared" si="6"/>
        <v>42522</v>
      </c>
    </row>
    <row r="21" spans="1:10" x14ac:dyDescent="0.2">
      <c r="A21" s="21">
        <f t="shared" si="0"/>
        <v>6</v>
      </c>
      <c r="B21" s="22">
        <f t="shared" si="1"/>
        <v>146679.07453021934</v>
      </c>
      <c r="C21" s="22">
        <f t="shared" si="2"/>
        <v>1035.8724604169997</v>
      </c>
      <c r="D21" s="22">
        <f t="shared" si="3"/>
        <v>366.69768632554837</v>
      </c>
      <c r="E21" s="22">
        <f t="shared" si="4"/>
        <v>669.17477409145135</v>
      </c>
      <c r="F21" s="22">
        <f t="shared" si="5"/>
        <v>146009.89975612788</v>
      </c>
      <c r="G21" s="20">
        <f t="shared" si="6"/>
        <v>42552</v>
      </c>
    </row>
    <row r="22" spans="1:10" x14ac:dyDescent="0.2">
      <c r="A22" s="21">
        <f t="shared" si="0"/>
        <v>7</v>
      </c>
      <c r="B22" s="22">
        <f t="shared" si="1"/>
        <v>146009.89975612788</v>
      </c>
      <c r="C22" s="22">
        <f t="shared" si="2"/>
        <v>1035.8724604169997</v>
      </c>
      <c r="D22" s="22">
        <f t="shared" si="3"/>
        <v>365.0247493903197</v>
      </c>
      <c r="E22" s="22">
        <f t="shared" si="4"/>
        <v>670.84771102668003</v>
      </c>
      <c r="F22" s="22">
        <f t="shared" si="5"/>
        <v>145339.05204510121</v>
      </c>
      <c r="G22" s="20">
        <f t="shared" si="6"/>
        <v>42583</v>
      </c>
    </row>
    <row r="23" spans="1:10" x14ac:dyDescent="0.2">
      <c r="A23" s="21">
        <f t="shared" si="0"/>
        <v>8</v>
      </c>
      <c r="B23" s="22">
        <f t="shared" si="1"/>
        <v>145339.05204510121</v>
      </c>
      <c r="C23" s="22">
        <f t="shared" si="2"/>
        <v>1035.8724604169997</v>
      </c>
      <c r="D23" s="22">
        <f t="shared" si="3"/>
        <v>363.34763011275305</v>
      </c>
      <c r="E23" s="22">
        <f t="shared" si="4"/>
        <v>672.52483030424673</v>
      </c>
      <c r="F23" s="22">
        <f t="shared" si="5"/>
        <v>144666.52721479695</v>
      </c>
      <c r="G23" s="20">
        <f t="shared" si="6"/>
        <v>42614</v>
      </c>
    </row>
    <row r="24" spans="1:10" x14ac:dyDescent="0.2">
      <c r="A24" s="21">
        <f t="shared" si="0"/>
        <v>9</v>
      </c>
      <c r="B24" s="22">
        <f t="shared" si="1"/>
        <v>144666.52721479695</v>
      </c>
      <c r="C24" s="22">
        <f t="shared" si="2"/>
        <v>1035.8724604169997</v>
      </c>
      <c r="D24" s="22">
        <f t="shared" si="3"/>
        <v>361.66631803699238</v>
      </c>
      <c r="E24" s="22">
        <f t="shared" si="4"/>
        <v>674.20614238000735</v>
      </c>
      <c r="F24" s="22">
        <f t="shared" si="5"/>
        <v>143992.32107241693</v>
      </c>
      <c r="G24" s="20">
        <f t="shared" si="6"/>
        <v>42644</v>
      </c>
    </row>
    <row r="25" spans="1:10" x14ac:dyDescent="0.2">
      <c r="A25" s="21">
        <f t="shared" si="0"/>
        <v>10</v>
      </c>
      <c r="B25" s="22">
        <f t="shared" si="1"/>
        <v>143992.32107241693</v>
      </c>
      <c r="C25" s="22">
        <f t="shared" si="2"/>
        <v>1035.8724604169997</v>
      </c>
      <c r="D25" s="22">
        <f t="shared" si="3"/>
        <v>359.98080268104235</v>
      </c>
      <c r="E25" s="22">
        <f t="shared" si="4"/>
        <v>675.89165773595732</v>
      </c>
      <c r="F25" s="22">
        <f t="shared" si="5"/>
        <v>143316.42941468098</v>
      </c>
      <c r="G25" s="20">
        <f t="shared" si="6"/>
        <v>42675</v>
      </c>
    </row>
    <row r="26" spans="1:10" x14ac:dyDescent="0.2">
      <c r="A26" s="21">
        <f t="shared" si="0"/>
        <v>11</v>
      </c>
      <c r="B26" s="22">
        <f t="shared" si="1"/>
        <v>143316.42941468098</v>
      </c>
      <c r="C26" s="22">
        <f t="shared" si="2"/>
        <v>1035.8724604169997</v>
      </c>
      <c r="D26" s="22">
        <f t="shared" si="3"/>
        <v>358.29107353670247</v>
      </c>
      <c r="E26" s="22">
        <f t="shared" si="4"/>
        <v>677.58138688029726</v>
      </c>
      <c r="F26" s="22">
        <f t="shared" si="5"/>
        <v>142638.84802780068</v>
      </c>
      <c r="G26" s="20">
        <f>EDATE(G25,1)</f>
        <v>42705</v>
      </c>
    </row>
    <row r="27" spans="1:10" x14ac:dyDescent="0.2">
      <c r="A27" s="21">
        <f t="shared" si="0"/>
        <v>12</v>
      </c>
      <c r="B27" s="22">
        <f t="shared" si="1"/>
        <v>142638.84802780068</v>
      </c>
      <c r="C27" s="22">
        <f t="shared" si="2"/>
        <v>1035.8724604169997</v>
      </c>
      <c r="D27" s="22">
        <f t="shared" si="3"/>
        <v>356.59712006950167</v>
      </c>
      <c r="E27" s="22">
        <f t="shared" si="4"/>
        <v>679.27534034749806</v>
      </c>
      <c r="F27" s="22">
        <f t="shared" si="5"/>
        <v>141959.57268745318</v>
      </c>
      <c r="G27" s="20">
        <f>EDATE(G26,1)</f>
        <v>42736</v>
      </c>
      <c r="H27" s="2" t="s">
        <v>21</v>
      </c>
      <c r="J27" s="23">
        <f>SUM(D27:D38)</f>
        <v>4166.1457312369885</v>
      </c>
    </row>
    <row r="28" spans="1:10" x14ac:dyDescent="0.2">
      <c r="A28" s="21">
        <f t="shared" si="0"/>
        <v>13</v>
      </c>
      <c r="B28" s="22">
        <f t="shared" si="1"/>
        <v>141959.57268745318</v>
      </c>
      <c r="C28" s="22">
        <f t="shared" si="2"/>
        <v>1035.8724604169997</v>
      </c>
      <c r="D28" s="22">
        <f t="shared" si="3"/>
        <v>354.89893171863298</v>
      </c>
      <c r="E28" s="22">
        <f t="shared" si="4"/>
        <v>680.97352869836675</v>
      </c>
      <c r="F28" s="22">
        <f t="shared" si="5"/>
        <v>141278.59915875481</v>
      </c>
      <c r="G28" s="20">
        <f t="shared" ref="G28:G33" si="7">EDATE(G27,1)</f>
        <v>42767</v>
      </c>
      <c r="H28" s="2" t="s">
        <v>22</v>
      </c>
      <c r="J28" s="23">
        <f>SUM(E27:E38)</f>
        <v>8264.3237937670074</v>
      </c>
    </row>
    <row r="29" spans="1:10" x14ac:dyDescent="0.2">
      <c r="A29" s="21">
        <f t="shared" si="0"/>
        <v>14</v>
      </c>
      <c r="B29" s="22">
        <f t="shared" si="1"/>
        <v>141278.59915875481</v>
      </c>
      <c r="C29" s="22">
        <f t="shared" si="2"/>
        <v>1035.8724604169997</v>
      </c>
      <c r="D29" s="22">
        <f t="shared" si="3"/>
        <v>353.19649789688702</v>
      </c>
      <c r="E29" s="22">
        <f t="shared" si="4"/>
        <v>682.67596252011276</v>
      </c>
      <c r="F29" s="22">
        <f t="shared" si="5"/>
        <v>140595.92319623468</v>
      </c>
      <c r="G29" s="20">
        <f t="shared" si="7"/>
        <v>42795</v>
      </c>
      <c r="H29" s="2" t="s">
        <v>23</v>
      </c>
      <c r="J29" s="23">
        <f>SUM(J27:J28)</f>
        <v>12430.469525003995</v>
      </c>
    </row>
    <row r="30" spans="1:10" x14ac:dyDescent="0.2">
      <c r="A30" s="21">
        <f t="shared" si="0"/>
        <v>15</v>
      </c>
      <c r="B30" s="22">
        <f t="shared" si="1"/>
        <v>140595.92319623468</v>
      </c>
      <c r="C30" s="22">
        <f t="shared" si="2"/>
        <v>1035.8724604169997</v>
      </c>
      <c r="D30" s="22">
        <f t="shared" si="3"/>
        <v>351.48980799058671</v>
      </c>
      <c r="E30" s="22">
        <f t="shared" si="4"/>
        <v>684.38265242641296</v>
      </c>
      <c r="F30" s="22">
        <f t="shared" si="5"/>
        <v>139911.54054380828</v>
      </c>
      <c r="G30" s="20">
        <f t="shared" si="7"/>
        <v>42826</v>
      </c>
    </row>
    <row r="31" spans="1:10" x14ac:dyDescent="0.2">
      <c r="A31" s="21">
        <f t="shared" si="0"/>
        <v>16</v>
      </c>
      <c r="B31" s="22">
        <f t="shared" si="1"/>
        <v>139911.54054380828</v>
      </c>
      <c r="C31" s="22">
        <f t="shared" si="2"/>
        <v>1035.8724604169997</v>
      </c>
      <c r="D31" s="22">
        <f t="shared" si="3"/>
        <v>349.77885135952073</v>
      </c>
      <c r="E31" s="22">
        <f t="shared" si="4"/>
        <v>686.09360905747894</v>
      </c>
      <c r="F31" s="22">
        <f t="shared" si="5"/>
        <v>139225.4469347508</v>
      </c>
      <c r="G31" s="20">
        <f t="shared" si="7"/>
        <v>42856</v>
      </c>
    </row>
    <row r="32" spans="1:10" x14ac:dyDescent="0.2">
      <c r="A32" s="21">
        <f t="shared" si="0"/>
        <v>17</v>
      </c>
      <c r="B32" s="22">
        <f t="shared" si="1"/>
        <v>139225.4469347508</v>
      </c>
      <c r="C32" s="22">
        <f t="shared" si="2"/>
        <v>1035.8724604169997</v>
      </c>
      <c r="D32" s="22">
        <f t="shared" si="3"/>
        <v>348.06361733687703</v>
      </c>
      <c r="E32" s="22">
        <f t="shared" si="4"/>
        <v>687.80884308012264</v>
      </c>
      <c r="F32" s="22">
        <f t="shared" si="5"/>
        <v>138537.63809167067</v>
      </c>
      <c r="G32" s="20">
        <f t="shared" si="7"/>
        <v>42887</v>
      </c>
      <c r="H32" s="2" t="s">
        <v>24</v>
      </c>
      <c r="J32" s="23">
        <f>SUM(D27:D32)</f>
        <v>2114.0248263720064</v>
      </c>
    </row>
    <row r="33" spans="1:10" x14ac:dyDescent="0.2">
      <c r="A33" s="21">
        <f t="shared" si="0"/>
        <v>18</v>
      </c>
      <c r="B33" s="22">
        <f t="shared" si="1"/>
        <v>138537.63809167067</v>
      </c>
      <c r="C33" s="22">
        <f t="shared" si="2"/>
        <v>1035.8724604169997</v>
      </c>
      <c r="D33" s="22">
        <f t="shared" si="3"/>
        <v>346.34409522917667</v>
      </c>
      <c r="E33" s="22">
        <f t="shared" si="4"/>
        <v>689.52836518782306</v>
      </c>
      <c r="F33" s="22">
        <f t="shared" si="5"/>
        <v>137848.10972648286</v>
      </c>
      <c r="G33" s="20">
        <f t="shared" si="7"/>
        <v>42917</v>
      </c>
      <c r="H33" s="2" t="s">
        <v>25</v>
      </c>
      <c r="J33" s="23">
        <f>SUM(E27:E32)</f>
        <v>4101.2099361299925</v>
      </c>
    </row>
    <row r="34" spans="1:10" x14ac:dyDescent="0.2">
      <c r="A34" s="21">
        <f t="shared" si="0"/>
        <v>19</v>
      </c>
      <c r="B34" s="22">
        <f t="shared" si="1"/>
        <v>137848.10972648286</v>
      </c>
      <c r="C34" s="22">
        <f t="shared" si="2"/>
        <v>1035.8724604169997</v>
      </c>
      <c r="D34" s="22">
        <f t="shared" si="3"/>
        <v>344.62027431620714</v>
      </c>
      <c r="E34" s="22">
        <f t="shared" si="4"/>
        <v>691.25218610079264</v>
      </c>
      <c r="F34" s="22">
        <f t="shared" si="5"/>
        <v>137156.85754038207</v>
      </c>
      <c r="G34" s="20">
        <f>EDATE(G33,1)</f>
        <v>42948</v>
      </c>
      <c r="H34" s="2" t="s">
        <v>26</v>
      </c>
      <c r="J34" s="23">
        <f>SUM(J32:J33)</f>
        <v>6215.2347625019993</v>
      </c>
    </row>
    <row r="35" spans="1:10" x14ac:dyDescent="0.2">
      <c r="A35" s="21">
        <f t="shared" si="0"/>
        <v>20</v>
      </c>
      <c r="B35" s="22">
        <f t="shared" si="1"/>
        <v>137156.85754038207</v>
      </c>
      <c r="C35" s="22">
        <f t="shared" si="2"/>
        <v>1035.8724604169997</v>
      </c>
      <c r="D35" s="22">
        <f t="shared" si="3"/>
        <v>342.89214385095516</v>
      </c>
      <c r="E35" s="22">
        <f t="shared" si="4"/>
        <v>692.98031656604462</v>
      </c>
      <c r="F35" s="22">
        <f t="shared" si="5"/>
        <v>136463.87722381603</v>
      </c>
      <c r="G35" s="20">
        <f>EDATE(G34,1)</f>
        <v>42979</v>
      </c>
    </row>
    <row r="36" spans="1:10" x14ac:dyDescent="0.2">
      <c r="A36" s="21">
        <f t="shared" si="0"/>
        <v>21</v>
      </c>
      <c r="B36" s="22">
        <f t="shared" si="1"/>
        <v>136463.87722381603</v>
      </c>
      <c r="C36" s="22">
        <f t="shared" si="2"/>
        <v>1035.8724604169997</v>
      </c>
      <c r="D36" s="22">
        <f t="shared" si="3"/>
        <v>341.15969305954007</v>
      </c>
      <c r="E36" s="22">
        <f t="shared" si="4"/>
        <v>694.7127673574596</v>
      </c>
      <c r="F36" s="22">
        <f t="shared" si="5"/>
        <v>135769.16445645856</v>
      </c>
      <c r="G36" s="20">
        <f t="shared" ref="G36:G99" si="8">EDATE(G35,1)</f>
        <v>43009</v>
      </c>
    </row>
    <row r="37" spans="1:10" x14ac:dyDescent="0.2">
      <c r="A37" s="21">
        <f t="shared" si="0"/>
        <v>22</v>
      </c>
      <c r="B37" s="22">
        <f t="shared" si="1"/>
        <v>135769.16445645856</v>
      </c>
      <c r="C37" s="22">
        <f t="shared" si="2"/>
        <v>1035.8724604169997</v>
      </c>
      <c r="D37" s="22">
        <f t="shared" si="3"/>
        <v>339.42291114114641</v>
      </c>
      <c r="E37" s="22">
        <f t="shared" si="4"/>
        <v>696.44954927585331</v>
      </c>
      <c r="F37" s="22">
        <f t="shared" si="5"/>
        <v>135072.7149071827</v>
      </c>
      <c r="G37" s="20">
        <f t="shared" si="8"/>
        <v>43040</v>
      </c>
    </row>
    <row r="38" spans="1:10" x14ac:dyDescent="0.2">
      <c r="A38" s="21">
        <f t="shared" si="0"/>
        <v>23</v>
      </c>
      <c r="B38" s="22">
        <f t="shared" si="1"/>
        <v>135072.7149071827</v>
      </c>
      <c r="C38" s="22">
        <f t="shared" si="2"/>
        <v>1035.8724604169997</v>
      </c>
      <c r="D38" s="22">
        <f t="shared" si="3"/>
        <v>337.68178726795674</v>
      </c>
      <c r="E38" s="22">
        <f t="shared" si="4"/>
        <v>698.19067314904305</v>
      </c>
      <c r="F38" s="22">
        <f t="shared" si="5"/>
        <v>134374.52423403366</v>
      </c>
      <c r="G38" s="20">
        <f t="shared" si="8"/>
        <v>43070</v>
      </c>
    </row>
    <row r="39" spans="1:10" x14ac:dyDescent="0.2">
      <c r="A39" s="21">
        <f t="shared" si="0"/>
        <v>24</v>
      </c>
      <c r="B39" s="22">
        <f t="shared" si="1"/>
        <v>134374.52423403366</v>
      </c>
      <c r="C39" s="22">
        <f t="shared" si="2"/>
        <v>1035.8724604169997</v>
      </c>
      <c r="D39" s="22">
        <f t="shared" si="3"/>
        <v>335.93631058508413</v>
      </c>
      <c r="E39" s="22">
        <f t="shared" si="4"/>
        <v>699.9361498319156</v>
      </c>
      <c r="F39" s="22">
        <f t="shared" si="5"/>
        <v>133674.58808420174</v>
      </c>
      <c r="G39" s="20">
        <f t="shared" si="8"/>
        <v>43101</v>
      </c>
    </row>
    <row r="40" spans="1:10" x14ac:dyDescent="0.2">
      <c r="A40" s="21">
        <f t="shared" si="0"/>
        <v>25</v>
      </c>
      <c r="B40" s="22">
        <f t="shared" si="1"/>
        <v>133674.58808420174</v>
      </c>
      <c r="C40" s="22">
        <f t="shared" si="2"/>
        <v>1035.8724604169997</v>
      </c>
      <c r="D40" s="22">
        <f t="shared" si="3"/>
        <v>334.18647021050435</v>
      </c>
      <c r="E40" s="22">
        <f t="shared" si="4"/>
        <v>701.68599020649538</v>
      </c>
      <c r="F40" s="22">
        <f t="shared" si="5"/>
        <v>132972.90209399525</v>
      </c>
      <c r="G40" s="20">
        <f t="shared" si="8"/>
        <v>43132</v>
      </c>
    </row>
    <row r="41" spans="1:10" x14ac:dyDescent="0.2">
      <c r="A41" s="21">
        <f t="shared" si="0"/>
        <v>26</v>
      </c>
      <c r="B41" s="22">
        <f t="shared" si="1"/>
        <v>132972.90209399525</v>
      </c>
      <c r="C41" s="22">
        <f t="shared" si="2"/>
        <v>1035.8724604169997</v>
      </c>
      <c r="D41" s="22">
        <f t="shared" si="3"/>
        <v>332.43225523498813</v>
      </c>
      <c r="E41" s="22">
        <f t="shared" si="4"/>
        <v>703.4402051820116</v>
      </c>
      <c r="F41" s="22">
        <f t="shared" si="5"/>
        <v>132269.46188881324</v>
      </c>
      <c r="G41" s="20">
        <f t="shared" si="8"/>
        <v>43160</v>
      </c>
    </row>
    <row r="42" spans="1:10" x14ac:dyDescent="0.2">
      <c r="A42" s="21">
        <f t="shared" si="0"/>
        <v>27</v>
      </c>
      <c r="B42" s="22">
        <f t="shared" si="1"/>
        <v>132269.46188881324</v>
      </c>
      <c r="C42" s="22">
        <f t="shared" si="2"/>
        <v>1035.8724604169997</v>
      </c>
      <c r="D42" s="22">
        <f t="shared" si="3"/>
        <v>330.67365472203312</v>
      </c>
      <c r="E42" s="22">
        <f t="shared" si="4"/>
        <v>705.19880569496661</v>
      </c>
      <c r="F42" s="22">
        <f t="shared" si="5"/>
        <v>131564.26308311828</v>
      </c>
      <c r="G42" s="20">
        <f t="shared" si="8"/>
        <v>43191</v>
      </c>
    </row>
    <row r="43" spans="1:10" x14ac:dyDescent="0.2">
      <c r="A43" s="21">
        <f t="shared" si="0"/>
        <v>28</v>
      </c>
      <c r="B43" s="22">
        <f t="shared" si="1"/>
        <v>131564.26308311828</v>
      </c>
      <c r="C43" s="22">
        <f t="shared" si="2"/>
        <v>1035.8724604169997</v>
      </c>
      <c r="D43" s="22">
        <f t="shared" si="3"/>
        <v>328.91065770779568</v>
      </c>
      <c r="E43" s="22">
        <f t="shared" si="4"/>
        <v>706.96180270920399</v>
      </c>
      <c r="F43" s="22">
        <f t="shared" si="5"/>
        <v>130857.30128040907</v>
      </c>
      <c r="G43" s="20">
        <f t="shared" si="8"/>
        <v>43221</v>
      </c>
    </row>
    <row r="44" spans="1:10" x14ac:dyDescent="0.2">
      <c r="A44" s="21">
        <f t="shared" si="0"/>
        <v>29</v>
      </c>
      <c r="B44" s="22">
        <f t="shared" si="1"/>
        <v>130857.30128040907</v>
      </c>
      <c r="C44" s="22">
        <f t="shared" si="2"/>
        <v>1035.8724604169997</v>
      </c>
      <c r="D44" s="22">
        <f t="shared" si="3"/>
        <v>327.14325320102267</v>
      </c>
      <c r="E44" s="22">
        <f t="shared" si="4"/>
        <v>708.72920721597711</v>
      </c>
      <c r="F44" s="22">
        <f t="shared" si="5"/>
        <v>130148.57207319309</v>
      </c>
      <c r="G44" s="20">
        <f t="shared" si="8"/>
        <v>43252</v>
      </c>
    </row>
    <row r="45" spans="1:10" x14ac:dyDescent="0.2">
      <c r="A45" s="21">
        <f t="shared" si="0"/>
        <v>30</v>
      </c>
      <c r="B45" s="22">
        <f t="shared" si="1"/>
        <v>130148.57207319309</v>
      </c>
      <c r="C45" s="22">
        <f t="shared" si="2"/>
        <v>1035.8724604169997</v>
      </c>
      <c r="D45" s="22">
        <f t="shared" si="3"/>
        <v>325.37143018298275</v>
      </c>
      <c r="E45" s="22">
        <f t="shared" si="4"/>
        <v>710.50103023401698</v>
      </c>
      <c r="F45" s="22">
        <f t="shared" si="5"/>
        <v>129438.07104295907</v>
      </c>
      <c r="G45" s="20">
        <f t="shared" si="8"/>
        <v>43282</v>
      </c>
    </row>
    <row r="46" spans="1:10" x14ac:dyDescent="0.2">
      <c r="A46" s="21">
        <f t="shared" si="0"/>
        <v>31</v>
      </c>
      <c r="B46" s="22">
        <f t="shared" si="1"/>
        <v>129438.07104295907</v>
      </c>
      <c r="C46" s="22">
        <f t="shared" si="2"/>
        <v>1035.8724604169997</v>
      </c>
      <c r="D46" s="22">
        <f t="shared" si="3"/>
        <v>323.59517760739766</v>
      </c>
      <c r="E46" s="22">
        <f t="shared" si="4"/>
        <v>712.27728280960207</v>
      </c>
      <c r="F46" s="22">
        <f t="shared" si="5"/>
        <v>128725.79376014946</v>
      </c>
      <c r="G46" s="20">
        <f t="shared" si="8"/>
        <v>43313</v>
      </c>
    </row>
    <row r="47" spans="1:10" x14ac:dyDescent="0.2">
      <c r="A47" s="21">
        <f t="shared" si="0"/>
        <v>32</v>
      </c>
      <c r="B47" s="22">
        <f t="shared" si="1"/>
        <v>128725.79376014946</v>
      </c>
      <c r="C47" s="22">
        <f t="shared" si="2"/>
        <v>1035.8724604169997</v>
      </c>
      <c r="D47" s="22">
        <f t="shared" si="3"/>
        <v>321.81448440037366</v>
      </c>
      <c r="E47" s="22">
        <f t="shared" si="4"/>
        <v>714.05797601662607</v>
      </c>
      <c r="F47" s="22">
        <f t="shared" si="5"/>
        <v>128011.73578413283</v>
      </c>
      <c r="G47" s="20">
        <f t="shared" si="8"/>
        <v>43344</v>
      </c>
    </row>
    <row r="48" spans="1:10" x14ac:dyDescent="0.2">
      <c r="A48" s="21">
        <f t="shared" si="0"/>
        <v>33</v>
      </c>
      <c r="B48" s="22">
        <f t="shared" si="1"/>
        <v>128011.73578413283</v>
      </c>
      <c r="C48" s="22">
        <f t="shared" si="2"/>
        <v>1035.8724604169997</v>
      </c>
      <c r="D48" s="22">
        <f t="shared" si="3"/>
        <v>320.0293394603321</v>
      </c>
      <c r="E48" s="22">
        <f t="shared" si="4"/>
        <v>715.84312095666769</v>
      </c>
      <c r="F48" s="22">
        <f t="shared" si="5"/>
        <v>127295.89266317617</v>
      </c>
      <c r="G48" s="20">
        <f t="shared" si="8"/>
        <v>43374</v>
      </c>
    </row>
    <row r="49" spans="1:7" x14ac:dyDescent="0.2">
      <c r="A49" s="21">
        <f t="shared" si="0"/>
        <v>34</v>
      </c>
      <c r="B49" s="22">
        <f t="shared" si="1"/>
        <v>127295.89266317617</v>
      </c>
      <c r="C49" s="22">
        <f t="shared" si="2"/>
        <v>1035.8724604169997</v>
      </c>
      <c r="D49" s="22">
        <f t="shared" si="3"/>
        <v>318.23973165794041</v>
      </c>
      <c r="E49" s="22">
        <f t="shared" si="4"/>
        <v>717.63272875905932</v>
      </c>
      <c r="F49" s="22">
        <f t="shared" si="5"/>
        <v>126578.25993441712</v>
      </c>
      <c r="G49" s="20">
        <f t="shared" si="8"/>
        <v>43405</v>
      </c>
    </row>
    <row r="50" spans="1:7" x14ac:dyDescent="0.2">
      <c r="A50" s="21">
        <f t="shared" si="0"/>
        <v>35</v>
      </c>
      <c r="B50" s="22">
        <f t="shared" si="1"/>
        <v>126578.25993441712</v>
      </c>
      <c r="C50" s="22">
        <f t="shared" si="2"/>
        <v>1035.8724604169997</v>
      </c>
      <c r="D50" s="22">
        <f t="shared" si="3"/>
        <v>316.44564983604278</v>
      </c>
      <c r="E50" s="22">
        <f t="shared" si="4"/>
        <v>719.42681058095695</v>
      </c>
      <c r="F50" s="22">
        <f t="shared" si="5"/>
        <v>125858.83312383616</v>
      </c>
      <c r="G50" s="20">
        <f t="shared" si="8"/>
        <v>43435</v>
      </c>
    </row>
    <row r="51" spans="1:7" x14ac:dyDescent="0.2">
      <c r="A51" s="21">
        <f t="shared" si="0"/>
        <v>36</v>
      </c>
      <c r="B51" s="22">
        <f t="shared" si="1"/>
        <v>125858.83312383616</v>
      </c>
      <c r="C51" s="22">
        <f t="shared" si="2"/>
        <v>1035.8724604169997</v>
      </c>
      <c r="D51" s="22">
        <f t="shared" si="3"/>
        <v>314.64708280959042</v>
      </c>
      <c r="E51" s="22">
        <f t="shared" si="4"/>
        <v>721.22537760740931</v>
      </c>
      <c r="F51" s="22">
        <f t="shared" si="5"/>
        <v>125137.60774622875</v>
      </c>
      <c r="G51" s="20">
        <f t="shared" si="8"/>
        <v>43466</v>
      </c>
    </row>
    <row r="52" spans="1:7" x14ac:dyDescent="0.2">
      <c r="A52" s="21">
        <f t="shared" si="0"/>
        <v>37</v>
      </c>
      <c r="B52" s="22">
        <f t="shared" si="1"/>
        <v>125137.60774622875</v>
      </c>
      <c r="C52" s="22">
        <f t="shared" si="2"/>
        <v>1035.8724604169997</v>
      </c>
      <c r="D52" s="22">
        <f t="shared" si="3"/>
        <v>312.84401936557191</v>
      </c>
      <c r="E52" s="22">
        <f t="shared" si="4"/>
        <v>723.02844105142776</v>
      </c>
      <c r="F52" s="22">
        <f t="shared" si="5"/>
        <v>124414.57930517732</v>
      </c>
      <c r="G52" s="20">
        <f t="shared" si="8"/>
        <v>43497</v>
      </c>
    </row>
    <row r="53" spans="1:7" x14ac:dyDescent="0.2">
      <c r="A53" s="21">
        <f t="shared" si="0"/>
        <v>38</v>
      </c>
      <c r="B53" s="22">
        <f t="shared" si="1"/>
        <v>124414.57930517732</v>
      </c>
      <c r="C53" s="22">
        <f t="shared" si="2"/>
        <v>1035.8724604169997</v>
      </c>
      <c r="D53" s="22">
        <f t="shared" si="3"/>
        <v>311.03644826294334</v>
      </c>
      <c r="E53" s="22">
        <f t="shared" si="4"/>
        <v>724.83601215405633</v>
      </c>
      <c r="F53" s="22">
        <f t="shared" si="5"/>
        <v>123689.74329302326</v>
      </c>
      <c r="G53" s="20">
        <f t="shared" si="8"/>
        <v>43525</v>
      </c>
    </row>
    <row r="54" spans="1:7" x14ac:dyDescent="0.2">
      <c r="A54" s="21">
        <f t="shared" si="0"/>
        <v>39</v>
      </c>
      <c r="B54" s="22">
        <f t="shared" si="1"/>
        <v>123689.74329302326</v>
      </c>
      <c r="C54" s="22">
        <f t="shared" si="2"/>
        <v>1035.8724604169997</v>
      </c>
      <c r="D54" s="22">
        <f t="shared" si="3"/>
        <v>309.22435823255813</v>
      </c>
      <c r="E54" s="22">
        <f t="shared" si="4"/>
        <v>726.64810218444154</v>
      </c>
      <c r="F54" s="22">
        <f t="shared" si="5"/>
        <v>122963.09519083882</v>
      </c>
      <c r="G54" s="20">
        <f t="shared" si="8"/>
        <v>43556</v>
      </c>
    </row>
    <row r="55" spans="1:7" x14ac:dyDescent="0.2">
      <c r="A55" s="21">
        <f t="shared" si="0"/>
        <v>40</v>
      </c>
      <c r="B55" s="22">
        <f t="shared" si="1"/>
        <v>122963.09519083882</v>
      </c>
      <c r="C55" s="22">
        <f t="shared" si="2"/>
        <v>1035.8724604169997</v>
      </c>
      <c r="D55" s="22">
        <f t="shared" si="3"/>
        <v>307.40773797709704</v>
      </c>
      <c r="E55" s="22">
        <f t="shared" si="4"/>
        <v>728.46472243990274</v>
      </c>
      <c r="F55" s="22">
        <f t="shared" si="5"/>
        <v>122234.63046839891</v>
      </c>
      <c r="G55" s="20">
        <f t="shared" si="8"/>
        <v>43586</v>
      </c>
    </row>
    <row r="56" spans="1:7" x14ac:dyDescent="0.2">
      <c r="A56" s="21">
        <f t="shared" si="0"/>
        <v>41</v>
      </c>
      <c r="B56" s="22">
        <f t="shared" si="1"/>
        <v>122234.63046839891</v>
      </c>
      <c r="C56" s="22">
        <f t="shared" si="2"/>
        <v>1035.8724604169997</v>
      </c>
      <c r="D56" s="22">
        <f t="shared" si="3"/>
        <v>305.58657617099732</v>
      </c>
      <c r="E56" s="22">
        <f t="shared" si="4"/>
        <v>730.28588424600241</v>
      </c>
      <c r="F56" s="22">
        <f t="shared" si="5"/>
        <v>121504.34458415292</v>
      </c>
      <c r="G56" s="20">
        <f t="shared" si="8"/>
        <v>43617</v>
      </c>
    </row>
    <row r="57" spans="1:7" x14ac:dyDescent="0.2">
      <c r="A57" s="21">
        <f t="shared" si="0"/>
        <v>42</v>
      </c>
      <c r="B57" s="22">
        <f t="shared" si="1"/>
        <v>121504.34458415292</v>
      </c>
      <c r="C57" s="22">
        <f t="shared" si="2"/>
        <v>1035.8724604169997</v>
      </c>
      <c r="D57" s="22">
        <f t="shared" si="3"/>
        <v>303.76086146038227</v>
      </c>
      <c r="E57" s="22">
        <f t="shared" si="4"/>
        <v>732.1115989566174</v>
      </c>
      <c r="F57" s="22">
        <f t="shared" si="5"/>
        <v>120772.2329851963</v>
      </c>
      <c r="G57" s="20">
        <f t="shared" si="8"/>
        <v>43647</v>
      </c>
    </row>
    <row r="58" spans="1:7" x14ac:dyDescent="0.2">
      <c r="A58" s="21">
        <f t="shared" si="0"/>
        <v>43</v>
      </c>
      <c r="B58" s="22">
        <f t="shared" si="1"/>
        <v>120772.2329851963</v>
      </c>
      <c r="C58" s="22">
        <f t="shared" si="2"/>
        <v>1035.8724604169997</v>
      </c>
      <c r="D58" s="22">
        <f t="shared" si="3"/>
        <v>301.93058246299074</v>
      </c>
      <c r="E58" s="22">
        <f t="shared" si="4"/>
        <v>733.94187795400899</v>
      </c>
      <c r="F58" s="22">
        <f t="shared" si="5"/>
        <v>120038.29110724229</v>
      </c>
      <c r="G58" s="20">
        <f t="shared" si="8"/>
        <v>43678</v>
      </c>
    </row>
    <row r="59" spans="1:7" x14ac:dyDescent="0.2">
      <c r="A59" s="21">
        <f t="shared" si="0"/>
        <v>44</v>
      </c>
      <c r="B59" s="22">
        <f t="shared" si="1"/>
        <v>120038.29110724229</v>
      </c>
      <c r="C59" s="22">
        <f t="shared" si="2"/>
        <v>1035.8724604169997</v>
      </c>
      <c r="D59" s="22">
        <f t="shared" si="3"/>
        <v>300.09572776810575</v>
      </c>
      <c r="E59" s="22">
        <f t="shared" si="4"/>
        <v>735.77673264889404</v>
      </c>
      <c r="F59" s="22">
        <f t="shared" si="5"/>
        <v>119302.51437459339</v>
      </c>
      <c r="G59" s="20">
        <f t="shared" si="8"/>
        <v>43709</v>
      </c>
    </row>
    <row r="60" spans="1:7" x14ac:dyDescent="0.2">
      <c r="A60" s="21">
        <f t="shared" si="0"/>
        <v>45</v>
      </c>
      <c r="B60" s="22">
        <f t="shared" si="1"/>
        <v>119302.51437459339</v>
      </c>
      <c r="C60" s="22">
        <f t="shared" si="2"/>
        <v>1035.8724604169997</v>
      </c>
      <c r="D60" s="22">
        <f t="shared" si="3"/>
        <v>298.25628593648349</v>
      </c>
      <c r="E60" s="22">
        <f t="shared" si="4"/>
        <v>737.61617448051629</v>
      </c>
      <c r="F60" s="22">
        <f t="shared" si="5"/>
        <v>118564.89820011288</v>
      </c>
      <c r="G60" s="20">
        <f t="shared" si="8"/>
        <v>43739</v>
      </c>
    </row>
    <row r="61" spans="1:7" x14ac:dyDescent="0.2">
      <c r="A61" s="21">
        <f t="shared" si="0"/>
        <v>46</v>
      </c>
      <c r="B61" s="22">
        <f t="shared" si="1"/>
        <v>118564.89820011288</v>
      </c>
      <c r="C61" s="22">
        <f t="shared" si="2"/>
        <v>1035.8724604169997</v>
      </c>
      <c r="D61" s="22">
        <f t="shared" si="3"/>
        <v>296.41224550028221</v>
      </c>
      <c r="E61" s="22">
        <f t="shared" si="4"/>
        <v>739.46021491671752</v>
      </c>
      <c r="F61" s="22">
        <f t="shared" si="5"/>
        <v>117825.43798519616</v>
      </c>
      <c r="G61" s="20">
        <f t="shared" si="8"/>
        <v>43770</v>
      </c>
    </row>
    <row r="62" spans="1:7" x14ac:dyDescent="0.2">
      <c r="A62" s="21">
        <f t="shared" si="0"/>
        <v>47</v>
      </c>
      <c r="B62" s="22">
        <f t="shared" si="1"/>
        <v>117825.43798519616</v>
      </c>
      <c r="C62" s="22">
        <f t="shared" si="2"/>
        <v>1035.8724604169997</v>
      </c>
      <c r="D62" s="22">
        <f t="shared" si="3"/>
        <v>294.56359496299041</v>
      </c>
      <c r="E62" s="22">
        <f t="shared" si="4"/>
        <v>741.30886545400926</v>
      </c>
      <c r="F62" s="22">
        <f t="shared" si="5"/>
        <v>117084.12911974215</v>
      </c>
      <c r="G62" s="20">
        <f t="shared" si="8"/>
        <v>43800</v>
      </c>
    </row>
    <row r="63" spans="1:7" x14ac:dyDescent="0.2">
      <c r="A63" s="21">
        <f t="shared" si="0"/>
        <v>48</v>
      </c>
      <c r="B63" s="22">
        <f t="shared" si="1"/>
        <v>117084.12911974215</v>
      </c>
      <c r="C63" s="22">
        <f t="shared" si="2"/>
        <v>1035.8724604169997</v>
      </c>
      <c r="D63" s="22">
        <f t="shared" si="3"/>
        <v>292.71032279935537</v>
      </c>
      <c r="E63" s="22">
        <f t="shared" si="4"/>
        <v>743.16213761764436</v>
      </c>
      <c r="F63" s="22">
        <f t="shared" si="5"/>
        <v>116340.9669821245</v>
      </c>
      <c r="G63" s="20">
        <f t="shared" si="8"/>
        <v>43831</v>
      </c>
    </row>
    <row r="64" spans="1:7" x14ac:dyDescent="0.2">
      <c r="A64" s="21">
        <f t="shared" si="0"/>
        <v>49</v>
      </c>
      <c r="B64" s="22">
        <f t="shared" si="1"/>
        <v>116340.9669821245</v>
      </c>
      <c r="C64" s="22">
        <f t="shared" si="2"/>
        <v>1035.8724604169997</v>
      </c>
      <c r="D64" s="22">
        <f t="shared" si="3"/>
        <v>290.85241745531124</v>
      </c>
      <c r="E64" s="22">
        <f t="shared" si="4"/>
        <v>745.02004296168843</v>
      </c>
      <c r="F64" s="22">
        <f t="shared" si="5"/>
        <v>115595.94693916282</v>
      </c>
      <c r="G64" s="20">
        <f t="shared" si="8"/>
        <v>43862</v>
      </c>
    </row>
    <row r="65" spans="1:7" x14ac:dyDescent="0.2">
      <c r="A65" s="21">
        <f t="shared" si="0"/>
        <v>50</v>
      </c>
      <c r="B65" s="22">
        <f t="shared" si="1"/>
        <v>115595.94693916282</v>
      </c>
      <c r="C65" s="22">
        <f t="shared" si="2"/>
        <v>1035.8724604169997</v>
      </c>
      <c r="D65" s="22">
        <f t="shared" si="3"/>
        <v>288.98986734790708</v>
      </c>
      <c r="E65" s="22">
        <f t="shared" si="4"/>
        <v>746.88259306909265</v>
      </c>
      <c r="F65" s="22">
        <f t="shared" si="5"/>
        <v>114849.06434609373</v>
      </c>
      <c r="G65" s="20">
        <f t="shared" si="8"/>
        <v>43891</v>
      </c>
    </row>
    <row r="66" spans="1:7" x14ac:dyDescent="0.2">
      <c r="A66" s="21">
        <f t="shared" si="0"/>
        <v>51</v>
      </c>
      <c r="B66" s="22">
        <f t="shared" si="1"/>
        <v>114849.06434609373</v>
      </c>
      <c r="C66" s="22">
        <f t="shared" si="2"/>
        <v>1035.8724604169997</v>
      </c>
      <c r="D66" s="22">
        <f t="shared" si="3"/>
        <v>287.12266086523431</v>
      </c>
      <c r="E66" s="22">
        <f t="shared" si="4"/>
        <v>748.74979955176536</v>
      </c>
      <c r="F66" s="22">
        <f t="shared" si="5"/>
        <v>114100.31454654197</v>
      </c>
      <c r="G66" s="20">
        <f t="shared" si="8"/>
        <v>43922</v>
      </c>
    </row>
    <row r="67" spans="1:7" x14ac:dyDescent="0.2">
      <c r="A67" s="21">
        <f t="shared" si="0"/>
        <v>52</v>
      </c>
      <c r="B67" s="22">
        <f t="shared" si="1"/>
        <v>114100.31454654197</v>
      </c>
      <c r="C67" s="22">
        <f t="shared" si="2"/>
        <v>1035.8724604169997</v>
      </c>
      <c r="D67" s="22">
        <f t="shared" si="3"/>
        <v>285.25078636635493</v>
      </c>
      <c r="E67" s="22">
        <f t="shared" si="4"/>
        <v>750.62167405064474</v>
      </c>
      <c r="F67" s="22">
        <f t="shared" si="5"/>
        <v>113349.69287249132</v>
      </c>
      <c r="G67" s="20">
        <f t="shared" si="8"/>
        <v>43952</v>
      </c>
    </row>
    <row r="68" spans="1:7" x14ac:dyDescent="0.2">
      <c r="A68" s="21">
        <f t="shared" si="0"/>
        <v>53</v>
      </c>
      <c r="B68" s="22">
        <f t="shared" si="1"/>
        <v>113349.69287249132</v>
      </c>
      <c r="C68" s="22">
        <f t="shared" si="2"/>
        <v>1035.8724604169997</v>
      </c>
      <c r="D68" s="22">
        <f t="shared" si="3"/>
        <v>283.37423218122831</v>
      </c>
      <c r="E68" s="22">
        <f t="shared" si="4"/>
        <v>752.49822823577142</v>
      </c>
      <c r="F68" s="22">
        <f t="shared" si="5"/>
        <v>112597.19464425555</v>
      </c>
      <c r="G68" s="20">
        <f t="shared" si="8"/>
        <v>43983</v>
      </c>
    </row>
    <row r="69" spans="1:7" x14ac:dyDescent="0.2">
      <c r="A69" s="21">
        <f t="shared" si="0"/>
        <v>54</v>
      </c>
      <c r="B69" s="22">
        <f t="shared" si="1"/>
        <v>112597.19464425555</v>
      </c>
      <c r="C69" s="22">
        <f t="shared" si="2"/>
        <v>1035.8724604169997</v>
      </c>
      <c r="D69" s="22">
        <f t="shared" si="3"/>
        <v>281.49298661063887</v>
      </c>
      <c r="E69" s="22">
        <f t="shared" si="4"/>
        <v>754.37947380636092</v>
      </c>
      <c r="F69" s="22">
        <f t="shared" si="5"/>
        <v>111842.81517044919</v>
      </c>
      <c r="G69" s="20">
        <f t="shared" si="8"/>
        <v>44013</v>
      </c>
    </row>
    <row r="70" spans="1:7" x14ac:dyDescent="0.2">
      <c r="A70" s="21">
        <f t="shared" si="0"/>
        <v>55</v>
      </c>
      <c r="B70" s="22">
        <f t="shared" si="1"/>
        <v>111842.81517044919</v>
      </c>
      <c r="C70" s="22">
        <f t="shared" si="2"/>
        <v>1035.8724604169997</v>
      </c>
      <c r="D70" s="22">
        <f t="shared" si="3"/>
        <v>279.60703792612298</v>
      </c>
      <c r="E70" s="22">
        <f t="shared" si="4"/>
        <v>756.26542249087674</v>
      </c>
      <c r="F70" s="22">
        <f t="shared" si="5"/>
        <v>111086.54974795831</v>
      </c>
      <c r="G70" s="20">
        <f t="shared" si="8"/>
        <v>44044</v>
      </c>
    </row>
    <row r="71" spans="1:7" x14ac:dyDescent="0.2">
      <c r="A71" s="21">
        <f t="shared" si="0"/>
        <v>56</v>
      </c>
      <c r="B71" s="22">
        <f t="shared" si="1"/>
        <v>111086.54974795831</v>
      </c>
      <c r="C71" s="22">
        <f t="shared" si="2"/>
        <v>1035.8724604169997</v>
      </c>
      <c r="D71" s="22">
        <f t="shared" si="3"/>
        <v>277.71637436989579</v>
      </c>
      <c r="E71" s="22">
        <f t="shared" si="4"/>
        <v>758.15608604710394</v>
      </c>
      <c r="F71" s="22">
        <f t="shared" si="5"/>
        <v>110328.39366191121</v>
      </c>
      <c r="G71" s="20">
        <f t="shared" si="8"/>
        <v>44075</v>
      </c>
    </row>
    <row r="72" spans="1:7" x14ac:dyDescent="0.2">
      <c r="A72" s="21">
        <f t="shared" si="0"/>
        <v>57</v>
      </c>
      <c r="B72" s="22">
        <f t="shared" si="1"/>
        <v>110328.39366191121</v>
      </c>
      <c r="C72" s="22">
        <f t="shared" si="2"/>
        <v>1035.8724604169997</v>
      </c>
      <c r="D72" s="22">
        <f t="shared" si="3"/>
        <v>275.82098415477805</v>
      </c>
      <c r="E72" s="22">
        <f t="shared" si="4"/>
        <v>760.05147626222174</v>
      </c>
      <c r="F72" s="22">
        <f t="shared" si="5"/>
        <v>109568.34218564899</v>
      </c>
      <c r="G72" s="20">
        <f t="shared" si="8"/>
        <v>44105</v>
      </c>
    </row>
    <row r="73" spans="1:7" x14ac:dyDescent="0.2">
      <c r="A73" s="21">
        <f t="shared" si="0"/>
        <v>58</v>
      </c>
      <c r="B73" s="22">
        <f t="shared" si="1"/>
        <v>109568.34218564899</v>
      </c>
      <c r="C73" s="22">
        <f t="shared" si="2"/>
        <v>1035.8724604169997</v>
      </c>
      <c r="D73" s="22">
        <f t="shared" si="3"/>
        <v>273.9208554641225</v>
      </c>
      <c r="E73" s="22">
        <f t="shared" si="4"/>
        <v>761.95160495287723</v>
      </c>
      <c r="F73" s="22">
        <f t="shared" si="5"/>
        <v>108806.39058069611</v>
      </c>
      <c r="G73" s="20">
        <f t="shared" si="8"/>
        <v>44136</v>
      </c>
    </row>
    <row r="74" spans="1:7" x14ac:dyDescent="0.2">
      <c r="A74" s="21">
        <f t="shared" si="0"/>
        <v>59</v>
      </c>
      <c r="B74" s="22">
        <f t="shared" si="1"/>
        <v>108806.39058069611</v>
      </c>
      <c r="C74" s="22">
        <f t="shared" si="2"/>
        <v>1035.8724604169997</v>
      </c>
      <c r="D74" s="22">
        <f t="shared" si="3"/>
        <v>272.0159764517403</v>
      </c>
      <c r="E74" s="22">
        <f t="shared" si="4"/>
        <v>763.85648396525949</v>
      </c>
      <c r="F74" s="22">
        <f t="shared" si="5"/>
        <v>108042.53409673086</v>
      </c>
      <c r="G74" s="20">
        <f t="shared" si="8"/>
        <v>44166</v>
      </c>
    </row>
    <row r="75" spans="1:7" x14ac:dyDescent="0.2">
      <c r="A75" s="21">
        <f t="shared" si="0"/>
        <v>60</v>
      </c>
      <c r="B75" s="22">
        <f t="shared" si="1"/>
        <v>108042.53409673086</v>
      </c>
      <c r="C75" s="22">
        <f t="shared" si="2"/>
        <v>1035.8724604169997</v>
      </c>
      <c r="D75" s="22">
        <f t="shared" si="3"/>
        <v>270.10633524182714</v>
      </c>
      <c r="E75" s="22">
        <f t="shared" si="4"/>
        <v>765.76612517517265</v>
      </c>
      <c r="F75" s="22">
        <f t="shared" si="5"/>
        <v>107276.76797155569</v>
      </c>
      <c r="G75" s="20">
        <f t="shared" si="8"/>
        <v>44197</v>
      </c>
    </row>
    <row r="76" spans="1:7" x14ac:dyDescent="0.2">
      <c r="A76" s="21">
        <f t="shared" si="0"/>
        <v>61</v>
      </c>
      <c r="B76" s="22">
        <f t="shared" si="1"/>
        <v>107276.76797155569</v>
      </c>
      <c r="C76" s="22">
        <f t="shared" si="2"/>
        <v>1035.8724604169997</v>
      </c>
      <c r="D76" s="22">
        <f t="shared" si="3"/>
        <v>268.19191992888921</v>
      </c>
      <c r="E76" s="22">
        <f t="shared" si="4"/>
        <v>767.68054048811052</v>
      </c>
      <c r="F76" s="22">
        <f t="shared" si="5"/>
        <v>106509.08743106757</v>
      </c>
      <c r="G76" s="20">
        <f t="shared" si="8"/>
        <v>44228</v>
      </c>
    </row>
    <row r="77" spans="1:7" x14ac:dyDescent="0.2">
      <c r="A77" s="21">
        <f t="shared" si="0"/>
        <v>62</v>
      </c>
      <c r="B77" s="22">
        <f t="shared" si="1"/>
        <v>106509.08743106757</v>
      </c>
      <c r="C77" s="22">
        <f t="shared" si="2"/>
        <v>1035.8724604169997</v>
      </c>
      <c r="D77" s="22">
        <f t="shared" si="3"/>
        <v>266.27271857766891</v>
      </c>
      <c r="E77" s="22">
        <f t="shared" si="4"/>
        <v>769.59974183933082</v>
      </c>
      <c r="F77" s="22">
        <f t="shared" si="5"/>
        <v>105739.48768922823</v>
      </c>
      <c r="G77" s="20">
        <f t="shared" si="8"/>
        <v>44256</v>
      </c>
    </row>
    <row r="78" spans="1:7" x14ac:dyDescent="0.2">
      <c r="A78" s="21">
        <f t="shared" si="0"/>
        <v>63</v>
      </c>
      <c r="B78" s="22">
        <f t="shared" si="1"/>
        <v>105739.48768922823</v>
      </c>
      <c r="C78" s="22">
        <f t="shared" si="2"/>
        <v>1035.8724604169997</v>
      </c>
      <c r="D78" s="22">
        <f t="shared" si="3"/>
        <v>264.34871922307059</v>
      </c>
      <c r="E78" s="22">
        <f t="shared" si="4"/>
        <v>771.52374119392914</v>
      </c>
      <c r="F78" s="22">
        <f t="shared" si="5"/>
        <v>104967.9639480343</v>
      </c>
      <c r="G78" s="20">
        <f t="shared" si="8"/>
        <v>44287</v>
      </c>
    </row>
    <row r="79" spans="1:7" x14ac:dyDescent="0.2">
      <c r="A79" s="21">
        <f t="shared" si="0"/>
        <v>64</v>
      </c>
      <c r="B79" s="22">
        <f t="shared" si="1"/>
        <v>104967.9639480343</v>
      </c>
      <c r="C79" s="22">
        <f t="shared" si="2"/>
        <v>1035.8724604169997</v>
      </c>
      <c r="D79" s="22">
        <f t="shared" si="3"/>
        <v>262.41990987008575</v>
      </c>
      <c r="E79" s="22">
        <f t="shared" si="4"/>
        <v>773.45255054691393</v>
      </c>
      <c r="F79" s="22">
        <f t="shared" si="5"/>
        <v>104194.51139748738</v>
      </c>
      <c r="G79" s="20">
        <f t="shared" si="8"/>
        <v>44317</v>
      </c>
    </row>
    <row r="80" spans="1:7" x14ac:dyDescent="0.2">
      <c r="A80" s="21">
        <f t="shared" si="0"/>
        <v>65</v>
      </c>
      <c r="B80" s="22">
        <f t="shared" si="1"/>
        <v>104194.51139748738</v>
      </c>
      <c r="C80" s="22">
        <f t="shared" si="2"/>
        <v>1035.8724604169997</v>
      </c>
      <c r="D80" s="22">
        <f t="shared" si="3"/>
        <v>260.48627849371849</v>
      </c>
      <c r="E80" s="22">
        <f t="shared" si="4"/>
        <v>775.38618192328124</v>
      </c>
      <c r="F80" s="22">
        <f t="shared" si="5"/>
        <v>103419.1252155641</v>
      </c>
      <c r="G80" s="20">
        <f t="shared" si="8"/>
        <v>44348</v>
      </c>
    </row>
    <row r="81" spans="1:7" x14ac:dyDescent="0.2">
      <c r="A81" s="21">
        <f t="shared" si="0"/>
        <v>66</v>
      </c>
      <c r="B81" s="22">
        <f t="shared" si="1"/>
        <v>103419.1252155641</v>
      </c>
      <c r="C81" s="22">
        <f t="shared" si="2"/>
        <v>1035.8724604169997</v>
      </c>
      <c r="D81" s="22">
        <f t="shared" si="3"/>
        <v>258.54781303891025</v>
      </c>
      <c r="E81" s="22">
        <f t="shared" si="4"/>
        <v>777.32464737808948</v>
      </c>
      <c r="F81" s="22">
        <f t="shared" si="5"/>
        <v>102641.80056818601</v>
      </c>
      <c r="G81" s="20">
        <f t="shared" si="8"/>
        <v>44378</v>
      </c>
    </row>
    <row r="82" spans="1:7" x14ac:dyDescent="0.2">
      <c r="A82" s="21">
        <f t="shared" ref="A82:A145" si="9">IF(A81=" "," ",IF(A81+1&gt;$B$10," ",A81+1))</f>
        <v>67</v>
      </c>
      <c r="B82" s="22">
        <f t="shared" ref="B82:B145" si="10">IF(A81=" "," ",IF(A81+1&gt;$B$10," ",F81))</f>
        <v>102641.80056818601</v>
      </c>
      <c r="C82" s="22">
        <f t="shared" ref="C82:C145" si="11">IF(A81=" "," ",IF(A81+1&gt;$B$10," ",C81))</f>
        <v>1035.8724604169997</v>
      </c>
      <c r="D82" s="22">
        <f t="shared" ref="D82:D145" si="12">IF(A81=" "," ",IF(A81+1&gt;$B$10," ",B82*$C$10))</f>
        <v>256.604501420465</v>
      </c>
      <c r="E82" s="22">
        <f t="shared" ref="E82:E145" si="13">IF(A81=" "," ",IF(A81+1&gt;$B$10," ",C82-D82))</f>
        <v>779.26795899653473</v>
      </c>
      <c r="F82" s="22">
        <f t="shared" ref="F82:F145" si="14">IF(A81=" "," ",IF(A81+1&gt;$B$10," ",B82-E82))</f>
        <v>101862.53260918947</v>
      </c>
      <c r="G82" s="20">
        <f t="shared" si="8"/>
        <v>44409</v>
      </c>
    </row>
    <row r="83" spans="1:7" x14ac:dyDescent="0.2">
      <c r="A83" s="21">
        <f t="shared" si="9"/>
        <v>68</v>
      </c>
      <c r="B83" s="22">
        <f t="shared" si="10"/>
        <v>101862.53260918947</v>
      </c>
      <c r="C83" s="22">
        <f t="shared" si="11"/>
        <v>1035.8724604169997</v>
      </c>
      <c r="D83" s="22">
        <f t="shared" si="12"/>
        <v>254.65633152297369</v>
      </c>
      <c r="E83" s="22">
        <f t="shared" si="13"/>
        <v>781.21612889402604</v>
      </c>
      <c r="F83" s="22">
        <f t="shared" si="14"/>
        <v>101081.31648029544</v>
      </c>
      <c r="G83" s="20">
        <f t="shared" si="8"/>
        <v>44440</v>
      </c>
    </row>
    <row r="84" spans="1:7" x14ac:dyDescent="0.2">
      <c r="A84" s="21">
        <f t="shared" si="9"/>
        <v>69</v>
      </c>
      <c r="B84" s="22">
        <f t="shared" si="10"/>
        <v>101081.31648029544</v>
      </c>
      <c r="C84" s="22">
        <f t="shared" si="11"/>
        <v>1035.8724604169997</v>
      </c>
      <c r="D84" s="22">
        <f t="shared" si="12"/>
        <v>252.70329120073862</v>
      </c>
      <c r="E84" s="22">
        <f t="shared" si="13"/>
        <v>783.16916921626114</v>
      </c>
      <c r="F84" s="22">
        <f t="shared" si="14"/>
        <v>100298.14731107918</v>
      </c>
      <c r="G84" s="20">
        <f t="shared" si="8"/>
        <v>44470</v>
      </c>
    </row>
    <row r="85" spans="1:7" x14ac:dyDescent="0.2">
      <c r="A85" s="21">
        <f t="shared" si="9"/>
        <v>70</v>
      </c>
      <c r="B85" s="22">
        <f t="shared" si="10"/>
        <v>100298.14731107918</v>
      </c>
      <c r="C85" s="22">
        <f t="shared" si="11"/>
        <v>1035.8724604169997</v>
      </c>
      <c r="D85" s="22">
        <f t="shared" si="12"/>
        <v>250.74536827769796</v>
      </c>
      <c r="E85" s="22">
        <f t="shared" si="13"/>
        <v>785.12709213930179</v>
      </c>
      <c r="F85" s="22">
        <f t="shared" si="14"/>
        <v>99513.020218939884</v>
      </c>
      <c r="G85" s="20">
        <f t="shared" si="8"/>
        <v>44501</v>
      </c>
    </row>
    <row r="86" spans="1:7" x14ac:dyDescent="0.2">
      <c r="A86" s="21">
        <f t="shared" si="9"/>
        <v>71</v>
      </c>
      <c r="B86" s="22">
        <f t="shared" si="10"/>
        <v>99513.020218939884</v>
      </c>
      <c r="C86" s="22">
        <f t="shared" si="11"/>
        <v>1035.8724604169997</v>
      </c>
      <c r="D86" s="22">
        <f t="shared" si="12"/>
        <v>248.78255054734973</v>
      </c>
      <c r="E86" s="22">
        <f t="shared" si="13"/>
        <v>787.08990986965</v>
      </c>
      <c r="F86" s="22">
        <f t="shared" si="14"/>
        <v>98725.930309070231</v>
      </c>
      <c r="G86" s="20">
        <f t="shared" si="8"/>
        <v>44531</v>
      </c>
    </row>
    <row r="87" spans="1:7" x14ac:dyDescent="0.2">
      <c r="A87" s="21">
        <f t="shared" si="9"/>
        <v>72</v>
      </c>
      <c r="B87" s="22">
        <f t="shared" si="10"/>
        <v>98725.930309070231</v>
      </c>
      <c r="C87" s="22">
        <f t="shared" si="11"/>
        <v>1035.8724604169997</v>
      </c>
      <c r="D87" s="22">
        <f t="shared" si="12"/>
        <v>246.81482577267559</v>
      </c>
      <c r="E87" s="22">
        <f t="shared" si="13"/>
        <v>789.05763464432414</v>
      </c>
      <c r="F87" s="22">
        <f t="shared" si="14"/>
        <v>97936.872674425904</v>
      </c>
      <c r="G87" s="20">
        <f t="shared" si="8"/>
        <v>44562</v>
      </c>
    </row>
    <row r="88" spans="1:7" x14ac:dyDescent="0.2">
      <c r="A88" s="21">
        <f t="shared" si="9"/>
        <v>73</v>
      </c>
      <c r="B88" s="22">
        <f t="shared" si="10"/>
        <v>97936.872674425904</v>
      </c>
      <c r="C88" s="22">
        <f t="shared" si="11"/>
        <v>1035.8724604169997</v>
      </c>
      <c r="D88" s="22">
        <f t="shared" si="12"/>
        <v>244.84218168606478</v>
      </c>
      <c r="E88" s="22">
        <f t="shared" si="13"/>
        <v>791.03027873093492</v>
      </c>
      <c r="F88" s="22">
        <f t="shared" si="14"/>
        <v>97145.84239569497</v>
      </c>
      <c r="G88" s="20">
        <f t="shared" si="8"/>
        <v>44593</v>
      </c>
    </row>
    <row r="89" spans="1:7" x14ac:dyDescent="0.2">
      <c r="A89" s="21">
        <f t="shared" si="9"/>
        <v>74</v>
      </c>
      <c r="B89" s="22">
        <f t="shared" si="10"/>
        <v>97145.84239569497</v>
      </c>
      <c r="C89" s="22">
        <f t="shared" si="11"/>
        <v>1035.8724604169997</v>
      </c>
      <c r="D89" s="22">
        <f t="shared" si="12"/>
        <v>242.86460598923742</v>
      </c>
      <c r="E89" s="22">
        <f t="shared" si="13"/>
        <v>793.00785442776237</v>
      </c>
      <c r="F89" s="22">
        <f t="shared" si="14"/>
        <v>96352.834541267206</v>
      </c>
      <c r="G89" s="20">
        <f t="shared" si="8"/>
        <v>44621</v>
      </c>
    </row>
    <row r="90" spans="1:7" x14ac:dyDescent="0.2">
      <c r="A90" s="21">
        <f t="shared" si="9"/>
        <v>75</v>
      </c>
      <c r="B90" s="22">
        <f t="shared" si="10"/>
        <v>96352.834541267206</v>
      </c>
      <c r="C90" s="22">
        <f t="shared" si="11"/>
        <v>1035.8724604169997</v>
      </c>
      <c r="D90" s="22">
        <f t="shared" si="12"/>
        <v>240.88208635316801</v>
      </c>
      <c r="E90" s="22">
        <f t="shared" si="13"/>
        <v>794.99037406383172</v>
      </c>
      <c r="F90" s="22">
        <f t="shared" si="14"/>
        <v>95557.84416720338</v>
      </c>
      <c r="G90" s="20">
        <f t="shared" si="8"/>
        <v>44652</v>
      </c>
    </row>
    <row r="91" spans="1:7" x14ac:dyDescent="0.2">
      <c r="A91" s="21">
        <f t="shared" si="9"/>
        <v>76</v>
      </c>
      <c r="B91" s="22">
        <f t="shared" si="10"/>
        <v>95557.84416720338</v>
      </c>
      <c r="C91" s="22">
        <f t="shared" si="11"/>
        <v>1035.8724604169997</v>
      </c>
      <c r="D91" s="22">
        <f t="shared" si="12"/>
        <v>238.89461041800845</v>
      </c>
      <c r="E91" s="22">
        <f t="shared" si="13"/>
        <v>796.97784999899125</v>
      </c>
      <c r="F91" s="22">
        <f t="shared" si="14"/>
        <v>94760.866317204389</v>
      </c>
      <c r="G91" s="20">
        <f t="shared" si="8"/>
        <v>44682</v>
      </c>
    </row>
    <row r="92" spans="1:7" x14ac:dyDescent="0.2">
      <c r="A92" s="21">
        <f t="shared" si="9"/>
        <v>77</v>
      </c>
      <c r="B92" s="22">
        <f t="shared" si="10"/>
        <v>94760.866317204389</v>
      </c>
      <c r="C92" s="22">
        <f t="shared" si="11"/>
        <v>1035.8724604169997</v>
      </c>
      <c r="D92" s="22">
        <f t="shared" si="12"/>
        <v>236.90216579301097</v>
      </c>
      <c r="E92" s="22">
        <f t="shared" si="13"/>
        <v>798.97029462398882</v>
      </c>
      <c r="F92" s="22">
        <f t="shared" si="14"/>
        <v>93961.896022580404</v>
      </c>
      <c r="G92" s="20">
        <f t="shared" si="8"/>
        <v>44713</v>
      </c>
    </row>
    <row r="93" spans="1:7" x14ac:dyDescent="0.2">
      <c r="A93" s="21">
        <f t="shared" si="9"/>
        <v>78</v>
      </c>
      <c r="B93" s="22">
        <f t="shared" si="10"/>
        <v>93961.896022580404</v>
      </c>
      <c r="C93" s="22">
        <f t="shared" si="11"/>
        <v>1035.8724604169997</v>
      </c>
      <c r="D93" s="22">
        <f t="shared" si="12"/>
        <v>234.904740056451</v>
      </c>
      <c r="E93" s="22">
        <f t="shared" si="13"/>
        <v>800.9677203605487</v>
      </c>
      <c r="F93" s="22">
        <f t="shared" si="14"/>
        <v>93160.928302219851</v>
      </c>
      <c r="G93" s="20">
        <f t="shared" si="8"/>
        <v>44743</v>
      </c>
    </row>
    <row r="94" spans="1:7" x14ac:dyDescent="0.2">
      <c r="A94" s="21">
        <f t="shared" si="9"/>
        <v>79</v>
      </c>
      <c r="B94" s="22">
        <f t="shared" si="10"/>
        <v>93160.928302219851</v>
      </c>
      <c r="C94" s="22">
        <f t="shared" si="11"/>
        <v>1035.8724604169997</v>
      </c>
      <c r="D94" s="22">
        <f t="shared" si="12"/>
        <v>232.90232075554962</v>
      </c>
      <c r="E94" s="22">
        <f t="shared" si="13"/>
        <v>802.97013966145005</v>
      </c>
      <c r="F94" s="22">
        <f t="shared" si="14"/>
        <v>92357.958162558396</v>
      </c>
      <c r="G94" s="20">
        <f t="shared" si="8"/>
        <v>44774</v>
      </c>
    </row>
    <row r="95" spans="1:7" x14ac:dyDescent="0.2">
      <c r="A95" s="21">
        <f t="shared" si="9"/>
        <v>80</v>
      </c>
      <c r="B95" s="22">
        <f t="shared" si="10"/>
        <v>92357.958162558396</v>
      </c>
      <c r="C95" s="22">
        <f t="shared" si="11"/>
        <v>1035.8724604169997</v>
      </c>
      <c r="D95" s="22">
        <f t="shared" si="12"/>
        <v>230.89489540639599</v>
      </c>
      <c r="E95" s="22">
        <f t="shared" si="13"/>
        <v>804.97756501060371</v>
      </c>
      <c r="F95" s="22">
        <f t="shared" si="14"/>
        <v>91552.980597547794</v>
      </c>
      <c r="G95" s="20">
        <f t="shared" si="8"/>
        <v>44805</v>
      </c>
    </row>
    <row r="96" spans="1:7" x14ac:dyDescent="0.2">
      <c r="A96" s="21">
        <f t="shared" si="9"/>
        <v>81</v>
      </c>
      <c r="B96" s="22">
        <f t="shared" si="10"/>
        <v>91552.980597547794</v>
      </c>
      <c r="C96" s="22">
        <f t="shared" si="11"/>
        <v>1035.8724604169997</v>
      </c>
      <c r="D96" s="22">
        <f t="shared" si="12"/>
        <v>228.8824514938695</v>
      </c>
      <c r="E96" s="22">
        <f t="shared" si="13"/>
        <v>806.99000892313029</v>
      </c>
      <c r="F96" s="22">
        <f t="shared" si="14"/>
        <v>90745.990588624671</v>
      </c>
      <c r="G96" s="20">
        <f t="shared" si="8"/>
        <v>44835</v>
      </c>
    </row>
    <row r="97" spans="1:7" x14ac:dyDescent="0.2">
      <c r="A97" s="21">
        <f t="shared" si="9"/>
        <v>82</v>
      </c>
      <c r="B97" s="22">
        <f t="shared" si="10"/>
        <v>90745.990588624671</v>
      </c>
      <c r="C97" s="22">
        <f t="shared" si="11"/>
        <v>1035.8724604169997</v>
      </c>
      <c r="D97" s="22">
        <f t="shared" si="12"/>
        <v>226.86497647156168</v>
      </c>
      <c r="E97" s="22">
        <f t="shared" si="13"/>
        <v>809.00748394543803</v>
      </c>
      <c r="F97" s="22">
        <f t="shared" si="14"/>
        <v>89936.983104679239</v>
      </c>
      <c r="G97" s="20">
        <f t="shared" si="8"/>
        <v>44866</v>
      </c>
    </row>
    <row r="98" spans="1:7" x14ac:dyDescent="0.2">
      <c r="A98" s="21">
        <f t="shared" si="9"/>
        <v>83</v>
      </c>
      <c r="B98" s="22">
        <f t="shared" si="10"/>
        <v>89936.983104679239</v>
      </c>
      <c r="C98" s="22">
        <f t="shared" si="11"/>
        <v>1035.8724604169997</v>
      </c>
      <c r="D98" s="22">
        <f t="shared" si="12"/>
        <v>224.84245776169811</v>
      </c>
      <c r="E98" s="22">
        <f t="shared" si="13"/>
        <v>811.03000265530159</v>
      </c>
      <c r="F98" s="22">
        <f t="shared" si="14"/>
        <v>89125.953102023937</v>
      </c>
      <c r="G98" s="20">
        <f t="shared" si="8"/>
        <v>44896</v>
      </c>
    </row>
    <row r="99" spans="1:7" x14ac:dyDescent="0.2">
      <c r="A99" s="21">
        <f t="shared" si="9"/>
        <v>84</v>
      </c>
      <c r="B99" s="22">
        <f t="shared" si="10"/>
        <v>89125.953102023937</v>
      </c>
      <c r="C99" s="22">
        <f t="shared" si="11"/>
        <v>1035.8724604169997</v>
      </c>
      <c r="D99" s="22">
        <f t="shared" si="12"/>
        <v>222.81488275505984</v>
      </c>
      <c r="E99" s="22">
        <f t="shared" si="13"/>
        <v>813.05757766193983</v>
      </c>
      <c r="F99" s="22">
        <f t="shared" si="14"/>
        <v>88312.895524362</v>
      </c>
      <c r="G99" s="20">
        <f t="shared" si="8"/>
        <v>44927</v>
      </c>
    </row>
    <row r="100" spans="1:7" x14ac:dyDescent="0.2">
      <c r="A100" s="21">
        <f t="shared" si="9"/>
        <v>85</v>
      </c>
      <c r="B100" s="22">
        <f t="shared" si="10"/>
        <v>88312.895524362</v>
      </c>
      <c r="C100" s="22">
        <f t="shared" si="11"/>
        <v>1035.8724604169997</v>
      </c>
      <c r="D100" s="22">
        <f t="shared" si="12"/>
        <v>220.782238810905</v>
      </c>
      <c r="E100" s="22">
        <f t="shared" si="13"/>
        <v>815.0902216060947</v>
      </c>
      <c r="F100" s="22">
        <f t="shared" si="14"/>
        <v>87497.805302755907</v>
      </c>
      <c r="G100" s="20">
        <f t="shared" ref="G100:G163" si="15">EDATE(G99,1)</f>
        <v>44958</v>
      </c>
    </row>
    <row r="101" spans="1:7" x14ac:dyDescent="0.2">
      <c r="A101" s="21">
        <f t="shared" si="9"/>
        <v>86</v>
      </c>
      <c r="B101" s="22">
        <f t="shared" si="10"/>
        <v>87497.805302755907</v>
      </c>
      <c r="C101" s="22">
        <f t="shared" si="11"/>
        <v>1035.8724604169997</v>
      </c>
      <c r="D101" s="22">
        <f t="shared" si="12"/>
        <v>218.74451325688977</v>
      </c>
      <c r="E101" s="22">
        <f t="shared" si="13"/>
        <v>817.1279471601099</v>
      </c>
      <c r="F101" s="22">
        <f t="shared" si="14"/>
        <v>86680.677355595792</v>
      </c>
      <c r="G101" s="20">
        <f t="shared" si="15"/>
        <v>44986</v>
      </c>
    </row>
    <row r="102" spans="1:7" x14ac:dyDescent="0.2">
      <c r="A102" s="21">
        <f t="shared" si="9"/>
        <v>87</v>
      </c>
      <c r="B102" s="22">
        <f t="shared" si="10"/>
        <v>86680.677355595792</v>
      </c>
      <c r="C102" s="22">
        <f t="shared" si="11"/>
        <v>1035.8724604169997</v>
      </c>
      <c r="D102" s="22">
        <f t="shared" si="12"/>
        <v>216.7016933889895</v>
      </c>
      <c r="E102" s="22">
        <f t="shared" si="13"/>
        <v>819.17076702801023</v>
      </c>
      <c r="F102" s="22">
        <f t="shared" si="14"/>
        <v>85861.506588567776</v>
      </c>
      <c r="G102" s="20">
        <f t="shared" si="15"/>
        <v>45017</v>
      </c>
    </row>
    <row r="103" spans="1:7" x14ac:dyDescent="0.2">
      <c r="A103" s="21">
        <f t="shared" si="9"/>
        <v>88</v>
      </c>
      <c r="B103" s="22">
        <f t="shared" si="10"/>
        <v>85861.506588567776</v>
      </c>
      <c r="C103" s="22">
        <f t="shared" si="11"/>
        <v>1035.8724604169997</v>
      </c>
      <c r="D103" s="22">
        <f t="shared" si="12"/>
        <v>214.65376647141943</v>
      </c>
      <c r="E103" s="22">
        <f t="shared" si="13"/>
        <v>821.2186939455803</v>
      </c>
      <c r="F103" s="22">
        <f t="shared" si="14"/>
        <v>85040.28789462219</v>
      </c>
      <c r="G103" s="20">
        <f t="shared" si="15"/>
        <v>45047</v>
      </c>
    </row>
    <row r="104" spans="1:7" x14ac:dyDescent="0.2">
      <c r="A104" s="21">
        <f t="shared" si="9"/>
        <v>89</v>
      </c>
      <c r="B104" s="22">
        <f t="shared" si="10"/>
        <v>85040.28789462219</v>
      </c>
      <c r="C104" s="22">
        <f t="shared" si="11"/>
        <v>1035.8724604169997</v>
      </c>
      <c r="D104" s="22">
        <f t="shared" si="12"/>
        <v>212.60071973655548</v>
      </c>
      <c r="E104" s="22">
        <f t="shared" si="13"/>
        <v>823.27174068044428</v>
      </c>
      <c r="F104" s="22">
        <f t="shared" si="14"/>
        <v>84217.016153941746</v>
      </c>
      <c r="G104" s="20">
        <f t="shared" si="15"/>
        <v>45078</v>
      </c>
    </row>
    <row r="105" spans="1:7" x14ac:dyDescent="0.2">
      <c r="A105" s="21">
        <f t="shared" si="9"/>
        <v>90</v>
      </c>
      <c r="B105" s="22">
        <f t="shared" si="10"/>
        <v>84217.016153941746</v>
      </c>
      <c r="C105" s="22">
        <f t="shared" si="11"/>
        <v>1035.8724604169997</v>
      </c>
      <c r="D105" s="22">
        <f t="shared" si="12"/>
        <v>210.54254038485436</v>
      </c>
      <c r="E105" s="22">
        <f t="shared" si="13"/>
        <v>825.32992003214531</v>
      </c>
      <c r="F105" s="22">
        <f t="shared" si="14"/>
        <v>83391.686233909597</v>
      </c>
      <c r="G105" s="20">
        <f t="shared" si="15"/>
        <v>45108</v>
      </c>
    </row>
    <row r="106" spans="1:7" x14ac:dyDescent="0.2">
      <c r="A106" s="21">
        <f t="shared" si="9"/>
        <v>91</v>
      </c>
      <c r="B106" s="22">
        <f t="shared" si="10"/>
        <v>83391.686233909597</v>
      </c>
      <c r="C106" s="22">
        <f t="shared" si="11"/>
        <v>1035.8724604169997</v>
      </c>
      <c r="D106" s="22">
        <f t="shared" si="12"/>
        <v>208.47921558477401</v>
      </c>
      <c r="E106" s="22">
        <f t="shared" si="13"/>
        <v>827.39324483222572</v>
      </c>
      <c r="F106" s="22">
        <f t="shared" si="14"/>
        <v>82564.292989077367</v>
      </c>
      <c r="G106" s="20">
        <f t="shared" si="15"/>
        <v>45139</v>
      </c>
    </row>
    <row r="107" spans="1:7" x14ac:dyDescent="0.2">
      <c r="A107" s="21">
        <f t="shared" si="9"/>
        <v>92</v>
      </c>
      <c r="B107" s="22">
        <f t="shared" si="10"/>
        <v>82564.292989077367</v>
      </c>
      <c r="C107" s="22">
        <f t="shared" si="11"/>
        <v>1035.8724604169997</v>
      </c>
      <c r="D107" s="22">
        <f t="shared" si="12"/>
        <v>206.41073247269341</v>
      </c>
      <c r="E107" s="22">
        <f t="shared" si="13"/>
        <v>829.46172794430629</v>
      </c>
      <c r="F107" s="22">
        <f t="shared" si="14"/>
        <v>81734.831261133062</v>
      </c>
      <c r="G107" s="20">
        <f t="shared" si="15"/>
        <v>45170</v>
      </c>
    </row>
    <row r="108" spans="1:7" x14ac:dyDescent="0.2">
      <c r="A108" s="21">
        <f t="shared" si="9"/>
        <v>93</v>
      </c>
      <c r="B108" s="22">
        <f t="shared" si="10"/>
        <v>81734.831261133062</v>
      </c>
      <c r="C108" s="22">
        <f t="shared" si="11"/>
        <v>1035.8724604169997</v>
      </c>
      <c r="D108" s="22">
        <f t="shared" si="12"/>
        <v>204.33707815283265</v>
      </c>
      <c r="E108" s="22">
        <f t="shared" si="13"/>
        <v>831.53538226416708</v>
      </c>
      <c r="F108" s="22">
        <f t="shared" si="14"/>
        <v>80903.295878868899</v>
      </c>
      <c r="G108" s="20">
        <f t="shared" si="15"/>
        <v>45200</v>
      </c>
    </row>
    <row r="109" spans="1:7" x14ac:dyDescent="0.2">
      <c r="A109" s="21">
        <f t="shared" si="9"/>
        <v>94</v>
      </c>
      <c r="B109" s="22">
        <f t="shared" si="10"/>
        <v>80903.295878868899</v>
      </c>
      <c r="C109" s="22">
        <f t="shared" si="11"/>
        <v>1035.8724604169997</v>
      </c>
      <c r="D109" s="22">
        <f t="shared" si="12"/>
        <v>202.25823969717226</v>
      </c>
      <c r="E109" s="22">
        <f t="shared" si="13"/>
        <v>833.61422071982747</v>
      </c>
      <c r="F109" s="22">
        <f t="shared" si="14"/>
        <v>80069.681658149071</v>
      </c>
      <c r="G109" s="20">
        <f t="shared" si="15"/>
        <v>45231</v>
      </c>
    </row>
    <row r="110" spans="1:7" x14ac:dyDescent="0.2">
      <c r="A110" s="21">
        <f t="shared" si="9"/>
        <v>95</v>
      </c>
      <c r="B110" s="22">
        <f t="shared" si="10"/>
        <v>80069.681658149071</v>
      </c>
      <c r="C110" s="22">
        <f t="shared" si="11"/>
        <v>1035.8724604169997</v>
      </c>
      <c r="D110" s="22">
        <f t="shared" si="12"/>
        <v>200.17420414537267</v>
      </c>
      <c r="E110" s="22">
        <f t="shared" si="13"/>
        <v>835.69825627162709</v>
      </c>
      <c r="F110" s="22">
        <f t="shared" si="14"/>
        <v>79233.983401877442</v>
      </c>
      <c r="G110" s="20">
        <f t="shared" si="15"/>
        <v>45261</v>
      </c>
    </row>
    <row r="111" spans="1:7" x14ac:dyDescent="0.2">
      <c r="A111" s="21">
        <f t="shared" si="9"/>
        <v>96</v>
      </c>
      <c r="B111" s="22">
        <f t="shared" si="10"/>
        <v>79233.983401877442</v>
      </c>
      <c r="C111" s="22">
        <f t="shared" si="11"/>
        <v>1035.8724604169997</v>
      </c>
      <c r="D111" s="22">
        <f t="shared" si="12"/>
        <v>198.08495850469362</v>
      </c>
      <c r="E111" s="22">
        <f t="shared" si="13"/>
        <v>837.78750191230608</v>
      </c>
      <c r="F111" s="22">
        <f t="shared" si="14"/>
        <v>78396.19589996514</v>
      </c>
      <c r="G111" s="20">
        <f t="shared" si="15"/>
        <v>45292</v>
      </c>
    </row>
    <row r="112" spans="1:7" x14ac:dyDescent="0.2">
      <c r="A112" s="21">
        <f t="shared" si="9"/>
        <v>97</v>
      </c>
      <c r="B112" s="22">
        <f t="shared" si="10"/>
        <v>78396.19589996514</v>
      </c>
      <c r="C112" s="22">
        <f t="shared" si="11"/>
        <v>1035.8724604169997</v>
      </c>
      <c r="D112" s="22">
        <f t="shared" si="12"/>
        <v>195.99048974991285</v>
      </c>
      <c r="E112" s="22">
        <f t="shared" si="13"/>
        <v>839.88197066708688</v>
      </c>
      <c r="F112" s="22">
        <f t="shared" si="14"/>
        <v>77556.313929298049</v>
      </c>
      <c r="G112" s="20">
        <f t="shared" si="15"/>
        <v>45323</v>
      </c>
    </row>
    <row r="113" spans="1:7" x14ac:dyDescent="0.2">
      <c r="A113" s="21">
        <f t="shared" si="9"/>
        <v>98</v>
      </c>
      <c r="B113" s="22">
        <f t="shared" si="10"/>
        <v>77556.313929298049</v>
      </c>
      <c r="C113" s="22">
        <f t="shared" si="11"/>
        <v>1035.8724604169997</v>
      </c>
      <c r="D113" s="22">
        <f t="shared" si="12"/>
        <v>193.89078482324513</v>
      </c>
      <c r="E113" s="22">
        <f t="shared" si="13"/>
        <v>841.98167559375463</v>
      </c>
      <c r="F113" s="22">
        <f t="shared" si="14"/>
        <v>76714.332253704299</v>
      </c>
      <c r="G113" s="20">
        <f t="shared" si="15"/>
        <v>45352</v>
      </c>
    </row>
    <row r="114" spans="1:7" x14ac:dyDescent="0.2">
      <c r="A114" s="21">
        <f t="shared" si="9"/>
        <v>99</v>
      </c>
      <c r="B114" s="22">
        <f t="shared" si="10"/>
        <v>76714.332253704299</v>
      </c>
      <c r="C114" s="22">
        <f t="shared" si="11"/>
        <v>1035.8724604169997</v>
      </c>
      <c r="D114" s="22">
        <f t="shared" si="12"/>
        <v>191.78583063426075</v>
      </c>
      <c r="E114" s="22">
        <f t="shared" si="13"/>
        <v>844.08662978273901</v>
      </c>
      <c r="F114" s="22">
        <f t="shared" si="14"/>
        <v>75870.245623921553</v>
      </c>
      <c r="G114" s="20">
        <f t="shared" si="15"/>
        <v>45383</v>
      </c>
    </row>
    <row r="115" spans="1:7" x14ac:dyDescent="0.2">
      <c r="A115" s="21">
        <f t="shared" si="9"/>
        <v>100</v>
      </c>
      <c r="B115" s="22">
        <f t="shared" si="10"/>
        <v>75870.245623921553</v>
      </c>
      <c r="C115" s="22">
        <f t="shared" si="11"/>
        <v>1035.8724604169997</v>
      </c>
      <c r="D115" s="22">
        <f t="shared" si="12"/>
        <v>189.67561405980388</v>
      </c>
      <c r="E115" s="22">
        <f t="shared" si="13"/>
        <v>846.19684635719591</v>
      </c>
      <c r="F115" s="22">
        <f t="shared" si="14"/>
        <v>75024.048777564356</v>
      </c>
      <c r="G115" s="20">
        <f t="shared" si="15"/>
        <v>45413</v>
      </c>
    </row>
    <row r="116" spans="1:7" x14ac:dyDescent="0.2">
      <c r="A116" s="21">
        <f t="shared" si="9"/>
        <v>101</v>
      </c>
      <c r="B116" s="22">
        <f t="shared" si="10"/>
        <v>75024.048777564356</v>
      </c>
      <c r="C116" s="22">
        <f t="shared" si="11"/>
        <v>1035.8724604169997</v>
      </c>
      <c r="D116" s="22">
        <f t="shared" si="12"/>
        <v>187.5601219439109</v>
      </c>
      <c r="E116" s="22">
        <f t="shared" si="13"/>
        <v>848.31233847308886</v>
      </c>
      <c r="F116" s="22">
        <f t="shared" si="14"/>
        <v>74175.73643909127</v>
      </c>
      <c r="G116" s="20">
        <f t="shared" si="15"/>
        <v>45444</v>
      </c>
    </row>
    <row r="117" spans="1:7" x14ac:dyDescent="0.2">
      <c r="A117" s="21">
        <f t="shared" si="9"/>
        <v>102</v>
      </c>
      <c r="B117" s="22">
        <f t="shared" si="10"/>
        <v>74175.73643909127</v>
      </c>
      <c r="C117" s="22">
        <f t="shared" si="11"/>
        <v>1035.8724604169997</v>
      </c>
      <c r="D117" s="22">
        <f t="shared" si="12"/>
        <v>185.43934109772817</v>
      </c>
      <c r="E117" s="22">
        <f t="shared" si="13"/>
        <v>850.43311931927155</v>
      </c>
      <c r="F117" s="22">
        <f t="shared" si="14"/>
        <v>73325.303319771992</v>
      </c>
      <c r="G117" s="20">
        <f t="shared" si="15"/>
        <v>45474</v>
      </c>
    </row>
    <row r="118" spans="1:7" x14ac:dyDescent="0.2">
      <c r="A118" s="21">
        <f t="shared" si="9"/>
        <v>103</v>
      </c>
      <c r="B118" s="22">
        <f t="shared" si="10"/>
        <v>73325.303319771992</v>
      </c>
      <c r="C118" s="22">
        <f t="shared" si="11"/>
        <v>1035.8724604169997</v>
      </c>
      <c r="D118" s="22">
        <f t="shared" si="12"/>
        <v>183.31325829942998</v>
      </c>
      <c r="E118" s="22">
        <f t="shared" si="13"/>
        <v>852.55920211756973</v>
      </c>
      <c r="F118" s="22">
        <f t="shared" si="14"/>
        <v>72472.744117654423</v>
      </c>
      <c r="G118" s="20">
        <f t="shared" si="15"/>
        <v>45505</v>
      </c>
    </row>
    <row r="119" spans="1:7" x14ac:dyDescent="0.2">
      <c r="A119" s="21">
        <f t="shared" si="9"/>
        <v>104</v>
      </c>
      <c r="B119" s="22">
        <f t="shared" si="10"/>
        <v>72472.744117654423</v>
      </c>
      <c r="C119" s="22">
        <f t="shared" si="11"/>
        <v>1035.8724604169997</v>
      </c>
      <c r="D119" s="22">
        <f t="shared" si="12"/>
        <v>181.18186029413607</v>
      </c>
      <c r="E119" s="22">
        <f t="shared" si="13"/>
        <v>854.69060012286366</v>
      </c>
      <c r="F119" s="22">
        <f t="shared" si="14"/>
        <v>71618.05351753156</v>
      </c>
      <c r="G119" s="20">
        <f t="shared" si="15"/>
        <v>45536</v>
      </c>
    </row>
    <row r="120" spans="1:7" x14ac:dyDescent="0.2">
      <c r="A120" s="21">
        <f t="shared" si="9"/>
        <v>105</v>
      </c>
      <c r="B120" s="22">
        <f t="shared" si="10"/>
        <v>71618.05351753156</v>
      </c>
      <c r="C120" s="22">
        <f t="shared" si="11"/>
        <v>1035.8724604169997</v>
      </c>
      <c r="D120" s="22">
        <f t="shared" si="12"/>
        <v>179.04513379382891</v>
      </c>
      <c r="E120" s="22">
        <f t="shared" si="13"/>
        <v>856.82732662317085</v>
      </c>
      <c r="F120" s="22">
        <f t="shared" si="14"/>
        <v>70761.22619090839</v>
      </c>
      <c r="G120" s="20">
        <f t="shared" si="15"/>
        <v>45566</v>
      </c>
    </row>
    <row r="121" spans="1:7" x14ac:dyDescent="0.2">
      <c r="A121" s="21">
        <f t="shared" si="9"/>
        <v>106</v>
      </c>
      <c r="B121" s="22">
        <f t="shared" si="10"/>
        <v>70761.22619090839</v>
      </c>
      <c r="C121" s="22">
        <f t="shared" si="11"/>
        <v>1035.8724604169997</v>
      </c>
      <c r="D121" s="22">
        <f t="shared" si="12"/>
        <v>176.90306547727099</v>
      </c>
      <c r="E121" s="22">
        <f t="shared" si="13"/>
        <v>858.96939493972877</v>
      </c>
      <c r="F121" s="22">
        <f t="shared" si="14"/>
        <v>69902.256795968657</v>
      </c>
      <c r="G121" s="20">
        <f t="shared" si="15"/>
        <v>45597</v>
      </c>
    </row>
    <row r="122" spans="1:7" x14ac:dyDescent="0.2">
      <c r="A122" s="21">
        <f t="shared" si="9"/>
        <v>107</v>
      </c>
      <c r="B122" s="22">
        <f t="shared" si="10"/>
        <v>69902.256795968657</v>
      </c>
      <c r="C122" s="22">
        <f t="shared" si="11"/>
        <v>1035.8724604169997</v>
      </c>
      <c r="D122" s="22">
        <f t="shared" si="12"/>
        <v>174.75564198992166</v>
      </c>
      <c r="E122" s="22">
        <f t="shared" si="13"/>
        <v>861.1168184270781</v>
      </c>
      <c r="F122" s="22">
        <f t="shared" si="14"/>
        <v>69041.139977541578</v>
      </c>
      <c r="G122" s="20">
        <f t="shared" si="15"/>
        <v>45627</v>
      </c>
    </row>
    <row r="123" spans="1:7" x14ac:dyDescent="0.2">
      <c r="A123" s="21">
        <f t="shared" si="9"/>
        <v>108</v>
      </c>
      <c r="B123" s="22">
        <f t="shared" si="10"/>
        <v>69041.139977541578</v>
      </c>
      <c r="C123" s="22">
        <f t="shared" si="11"/>
        <v>1035.8724604169997</v>
      </c>
      <c r="D123" s="22">
        <f t="shared" si="12"/>
        <v>172.60284994385395</v>
      </c>
      <c r="E123" s="22">
        <f t="shared" si="13"/>
        <v>863.2696104731458</v>
      </c>
      <c r="F123" s="22">
        <f t="shared" si="14"/>
        <v>68177.870367068434</v>
      </c>
      <c r="G123" s="20">
        <f t="shared" si="15"/>
        <v>45658</v>
      </c>
    </row>
    <row r="124" spans="1:7" x14ac:dyDescent="0.2">
      <c r="A124" s="21">
        <f t="shared" si="9"/>
        <v>109</v>
      </c>
      <c r="B124" s="22">
        <f t="shared" si="10"/>
        <v>68177.870367068434</v>
      </c>
      <c r="C124" s="22">
        <f t="shared" si="11"/>
        <v>1035.8724604169997</v>
      </c>
      <c r="D124" s="22">
        <f t="shared" si="12"/>
        <v>170.44467591767108</v>
      </c>
      <c r="E124" s="22">
        <f t="shared" si="13"/>
        <v>865.42778449932871</v>
      </c>
      <c r="F124" s="22">
        <f t="shared" si="14"/>
        <v>67312.4425825691</v>
      </c>
      <c r="G124" s="20">
        <f t="shared" si="15"/>
        <v>45689</v>
      </c>
    </row>
    <row r="125" spans="1:7" x14ac:dyDescent="0.2">
      <c r="A125" s="21">
        <f t="shared" si="9"/>
        <v>110</v>
      </c>
      <c r="B125" s="22">
        <f t="shared" si="10"/>
        <v>67312.4425825691</v>
      </c>
      <c r="C125" s="22">
        <f t="shared" si="11"/>
        <v>1035.8724604169997</v>
      </c>
      <c r="D125" s="22">
        <f t="shared" si="12"/>
        <v>168.28110645642275</v>
      </c>
      <c r="E125" s="22">
        <f t="shared" si="13"/>
        <v>867.59135396057695</v>
      </c>
      <c r="F125" s="22">
        <f t="shared" si="14"/>
        <v>66444.851228608517</v>
      </c>
      <c r="G125" s="20">
        <f t="shared" si="15"/>
        <v>45717</v>
      </c>
    </row>
    <row r="126" spans="1:7" x14ac:dyDescent="0.2">
      <c r="A126" s="21">
        <f t="shared" si="9"/>
        <v>111</v>
      </c>
      <c r="B126" s="22">
        <f t="shared" si="10"/>
        <v>66444.851228608517</v>
      </c>
      <c r="C126" s="22">
        <f t="shared" si="11"/>
        <v>1035.8724604169997</v>
      </c>
      <c r="D126" s="22">
        <f t="shared" si="12"/>
        <v>166.11212807152128</v>
      </c>
      <c r="E126" s="22">
        <f t="shared" si="13"/>
        <v>869.76033234547845</v>
      </c>
      <c r="F126" s="22">
        <f t="shared" si="14"/>
        <v>65575.090896263035</v>
      </c>
      <c r="G126" s="20">
        <f t="shared" si="15"/>
        <v>45748</v>
      </c>
    </row>
    <row r="127" spans="1:7" x14ac:dyDescent="0.2">
      <c r="A127" s="21">
        <f t="shared" si="9"/>
        <v>112</v>
      </c>
      <c r="B127" s="22">
        <f t="shared" si="10"/>
        <v>65575.090896263035</v>
      </c>
      <c r="C127" s="22">
        <f t="shared" si="11"/>
        <v>1035.8724604169997</v>
      </c>
      <c r="D127" s="22">
        <f t="shared" si="12"/>
        <v>163.93772724065758</v>
      </c>
      <c r="E127" s="22">
        <f t="shared" si="13"/>
        <v>871.93473317634221</v>
      </c>
      <c r="F127" s="22">
        <f t="shared" si="14"/>
        <v>64703.156163086693</v>
      </c>
      <c r="G127" s="20">
        <f t="shared" si="15"/>
        <v>45778</v>
      </c>
    </row>
    <row r="128" spans="1:7" x14ac:dyDescent="0.2">
      <c r="A128" s="21">
        <f t="shared" si="9"/>
        <v>113</v>
      </c>
      <c r="B128" s="22">
        <f t="shared" si="10"/>
        <v>64703.156163086693</v>
      </c>
      <c r="C128" s="22">
        <f t="shared" si="11"/>
        <v>1035.8724604169997</v>
      </c>
      <c r="D128" s="22">
        <f t="shared" si="12"/>
        <v>161.75789040771673</v>
      </c>
      <c r="E128" s="22">
        <f t="shared" si="13"/>
        <v>874.11457000928294</v>
      </c>
      <c r="F128" s="22">
        <f t="shared" si="14"/>
        <v>63829.041593077411</v>
      </c>
      <c r="G128" s="20">
        <f t="shared" si="15"/>
        <v>45809</v>
      </c>
    </row>
    <row r="129" spans="1:7" x14ac:dyDescent="0.2">
      <c r="A129" s="21">
        <f t="shared" si="9"/>
        <v>114</v>
      </c>
      <c r="B129" s="22">
        <f t="shared" si="10"/>
        <v>63829.041593077411</v>
      </c>
      <c r="C129" s="22">
        <f t="shared" si="11"/>
        <v>1035.8724604169997</v>
      </c>
      <c r="D129" s="22">
        <f t="shared" si="12"/>
        <v>159.57260398269352</v>
      </c>
      <c r="E129" s="22">
        <f t="shared" si="13"/>
        <v>876.29985643430621</v>
      </c>
      <c r="F129" s="22">
        <f t="shared" si="14"/>
        <v>62952.741736643104</v>
      </c>
      <c r="G129" s="20">
        <f t="shared" si="15"/>
        <v>45839</v>
      </c>
    </row>
    <row r="130" spans="1:7" x14ac:dyDescent="0.2">
      <c r="A130" s="21">
        <f t="shared" si="9"/>
        <v>115</v>
      </c>
      <c r="B130" s="22">
        <f t="shared" si="10"/>
        <v>62952.741736643104</v>
      </c>
      <c r="C130" s="22">
        <f t="shared" si="11"/>
        <v>1035.8724604169997</v>
      </c>
      <c r="D130" s="22">
        <f t="shared" si="12"/>
        <v>157.38185434160775</v>
      </c>
      <c r="E130" s="22">
        <f t="shared" si="13"/>
        <v>878.49060607539195</v>
      </c>
      <c r="F130" s="22">
        <f t="shared" si="14"/>
        <v>62074.251130567711</v>
      </c>
      <c r="G130" s="20">
        <f t="shared" si="15"/>
        <v>45870</v>
      </c>
    </row>
    <row r="131" spans="1:7" x14ac:dyDescent="0.2">
      <c r="A131" s="21">
        <f t="shared" si="9"/>
        <v>116</v>
      </c>
      <c r="B131" s="22">
        <f t="shared" si="10"/>
        <v>62074.251130567711</v>
      </c>
      <c r="C131" s="22">
        <f t="shared" si="11"/>
        <v>1035.8724604169997</v>
      </c>
      <c r="D131" s="22">
        <f t="shared" si="12"/>
        <v>155.18562782641928</v>
      </c>
      <c r="E131" s="22">
        <f t="shared" si="13"/>
        <v>880.68683259058048</v>
      </c>
      <c r="F131" s="22">
        <f t="shared" si="14"/>
        <v>61193.564297977129</v>
      </c>
      <c r="G131" s="20">
        <f t="shared" si="15"/>
        <v>45901</v>
      </c>
    </row>
    <row r="132" spans="1:7" x14ac:dyDescent="0.2">
      <c r="A132" s="21">
        <f t="shared" si="9"/>
        <v>117</v>
      </c>
      <c r="B132" s="22">
        <f t="shared" si="10"/>
        <v>61193.564297977129</v>
      </c>
      <c r="C132" s="22">
        <f t="shared" si="11"/>
        <v>1035.8724604169997</v>
      </c>
      <c r="D132" s="22">
        <f t="shared" si="12"/>
        <v>152.98391074494282</v>
      </c>
      <c r="E132" s="22">
        <f t="shared" si="13"/>
        <v>882.88854967205691</v>
      </c>
      <c r="F132" s="22">
        <f t="shared" si="14"/>
        <v>60310.675748305075</v>
      </c>
      <c r="G132" s="20">
        <f t="shared" si="15"/>
        <v>45931</v>
      </c>
    </row>
    <row r="133" spans="1:7" x14ac:dyDescent="0.2">
      <c r="A133" s="21">
        <f t="shared" si="9"/>
        <v>118</v>
      </c>
      <c r="B133" s="22">
        <f t="shared" si="10"/>
        <v>60310.675748305075</v>
      </c>
      <c r="C133" s="22">
        <f t="shared" si="11"/>
        <v>1035.8724604169997</v>
      </c>
      <c r="D133" s="22">
        <f t="shared" si="12"/>
        <v>150.77668937076268</v>
      </c>
      <c r="E133" s="22">
        <f t="shared" si="13"/>
        <v>885.09577104623702</v>
      </c>
      <c r="F133" s="22">
        <f t="shared" si="14"/>
        <v>59425.579977258836</v>
      </c>
      <c r="G133" s="20">
        <f t="shared" si="15"/>
        <v>45962</v>
      </c>
    </row>
    <row r="134" spans="1:7" x14ac:dyDescent="0.2">
      <c r="A134" s="21">
        <f t="shared" si="9"/>
        <v>119</v>
      </c>
      <c r="B134" s="22">
        <f t="shared" si="10"/>
        <v>59425.579977258836</v>
      </c>
      <c r="C134" s="22">
        <f t="shared" si="11"/>
        <v>1035.8724604169997</v>
      </c>
      <c r="D134" s="22">
        <f t="shared" si="12"/>
        <v>148.56394994314709</v>
      </c>
      <c r="E134" s="22">
        <f t="shared" si="13"/>
        <v>887.30851047385261</v>
      </c>
      <c r="F134" s="22">
        <f t="shared" si="14"/>
        <v>58538.271466784987</v>
      </c>
      <c r="G134" s="20">
        <f t="shared" si="15"/>
        <v>45992</v>
      </c>
    </row>
    <row r="135" spans="1:7" x14ac:dyDescent="0.2">
      <c r="A135" s="21">
        <f t="shared" si="9"/>
        <v>120</v>
      </c>
      <c r="B135" s="22">
        <f t="shared" si="10"/>
        <v>58538.271466784987</v>
      </c>
      <c r="C135" s="22">
        <f t="shared" si="11"/>
        <v>1035.8724604169997</v>
      </c>
      <c r="D135" s="22">
        <f t="shared" si="12"/>
        <v>146.34567866696247</v>
      </c>
      <c r="E135" s="22">
        <f t="shared" si="13"/>
        <v>889.52678175003723</v>
      </c>
      <c r="F135" s="22">
        <f t="shared" si="14"/>
        <v>57648.744685034952</v>
      </c>
      <c r="G135" s="20">
        <f t="shared" si="15"/>
        <v>46023</v>
      </c>
    </row>
    <row r="136" spans="1:7" x14ac:dyDescent="0.2">
      <c r="A136" s="21">
        <f t="shared" si="9"/>
        <v>121</v>
      </c>
      <c r="B136" s="22">
        <f t="shared" si="10"/>
        <v>57648.744685034952</v>
      </c>
      <c r="C136" s="22">
        <f t="shared" si="11"/>
        <v>1035.8724604169997</v>
      </c>
      <c r="D136" s="22">
        <f t="shared" si="12"/>
        <v>144.12186171258739</v>
      </c>
      <c r="E136" s="22">
        <f t="shared" si="13"/>
        <v>891.75059870441237</v>
      </c>
      <c r="F136" s="22">
        <f t="shared" si="14"/>
        <v>56756.994086330538</v>
      </c>
      <c r="G136" s="20">
        <f t="shared" si="15"/>
        <v>46054</v>
      </c>
    </row>
    <row r="137" spans="1:7" x14ac:dyDescent="0.2">
      <c r="A137" s="21">
        <f t="shared" si="9"/>
        <v>122</v>
      </c>
      <c r="B137" s="22">
        <f t="shared" si="10"/>
        <v>56756.994086330538</v>
      </c>
      <c r="C137" s="22">
        <f t="shared" si="11"/>
        <v>1035.8724604169997</v>
      </c>
      <c r="D137" s="22">
        <f t="shared" si="12"/>
        <v>141.89248521582635</v>
      </c>
      <c r="E137" s="22">
        <f t="shared" si="13"/>
        <v>893.97997520117337</v>
      </c>
      <c r="F137" s="22">
        <f t="shared" si="14"/>
        <v>55863.014111129363</v>
      </c>
      <c r="G137" s="20">
        <f t="shared" si="15"/>
        <v>46082</v>
      </c>
    </row>
    <row r="138" spans="1:7" x14ac:dyDescent="0.2">
      <c r="A138" s="21">
        <f t="shared" si="9"/>
        <v>123</v>
      </c>
      <c r="B138" s="22">
        <f t="shared" si="10"/>
        <v>55863.014111129363</v>
      </c>
      <c r="C138" s="22">
        <f t="shared" si="11"/>
        <v>1035.8724604169997</v>
      </c>
      <c r="D138" s="22">
        <f t="shared" si="12"/>
        <v>139.6575352778234</v>
      </c>
      <c r="E138" s="22">
        <f t="shared" si="13"/>
        <v>896.21492513917633</v>
      </c>
      <c r="F138" s="22">
        <f t="shared" si="14"/>
        <v>54966.799185990189</v>
      </c>
      <c r="G138" s="20">
        <f t="shared" si="15"/>
        <v>46113</v>
      </c>
    </row>
    <row r="139" spans="1:7" x14ac:dyDescent="0.2">
      <c r="A139" s="21">
        <f t="shared" si="9"/>
        <v>124</v>
      </c>
      <c r="B139" s="22">
        <f t="shared" si="10"/>
        <v>54966.799185990189</v>
      </c>
      <c r="C139" s="22">
        <f t="shared" si="11"/>
        <v>1035.8724604169997</v>
      </c>
      <c r="D139" s="22">
        <f t="shared" si="12"/>
        <v>137.41699796497548</v>
      </c>
      <c r="E139" s="22">
        <f t="shared" si="13"/>
        <v>898.45546245202422</v>
      </c>
      <c r="F139" s="22">
        <f t="shared" si="14"/>
        <v>54068.343723538164</v>
      </c>
      <c r="G139" s="20">
        <f t="shared" si="15"/>
        <v>46143</v>
      </c>
    </row>
    <row r="140" spans="1:7" x14ac:dyDescent="0.2">
      <c r="A140" s="21">
        <f t="shared" si="9"/>
        <v>125</v>
      </c>
      <c r="B140" s="22">
        <f t="shared" si="10"/>
        <v>54068.343723538164</v>
      </c>
      <c r="C140" s="22">
        <f t="shared" si="11"/>
        <v>1035.8724604169997</v>
      </c>
      <c r="D140" s="22">
        <f t="shared" si="12"/>
        <v>135.17085930884542</v>
      </c>
      <c r="E140" s="22">
        <f t="shared" si="13"/>
        <v>900.70160110815436</v>
      </c>
      <c r="F140" s="22">
        <f t="shared" si="14"/>
        <v>53167.642122430007</v>
      </c>
      <c r="G140" s="20">
        <f t="shared" si="15"/>
        <v>46174</v>
      </c>
    </row>
    <row r="141" spans="1:7" x14ac:dyDescent="0.2">
      <c r="A141" s="21">
        <f t="shared" si="9"/>
        <v>126</v>
      </c>
      <c r="B141" s="22">
        <f t="shared" si="10"/>
        <v>53167.642122430007</v>
      </c>
      <c r="C141" s="22">
        <f t="shared" si="11"/>
        <v>1035.8724604169997</v>
      </c>
      <c r="D141" s="22">
        <f t="shared" si="12"/>
        <v>132.91910530607501</v>
      </c>
      <c r="E141" s="22">
        <f t="shared" si="13"/>
        <v>902.95335511092469</v>
      </c>
      <c r="F141" s="22">
        <f t="shared" si="14"/>
        <v>52264.688767319079</v>
      </c>
      <c r="G141" s="20">
        <f t="shared" si="15"/>
        <v>46204</v>
      </c>
    </row>
    <row r="142" spans="1:7" x14ac:dyDescent="0.2">
      <c r="A142" s="21">
        <f t="shared" si="9"/>
        <v>127</v>
      </c>
      <c r="B142" s="22">
        <f t="shared" si="10"/>
        <v>52264.688767319079</v>
      </c>
      <c r="C142" s="22">
        <f t="shared" si="11"/>
        <v>1035.8724604169997</v>
      </c>
      <c r="D142" s="22">
        <f t="shared" si="12"/>
        <v>130.6617219182977</v>
      </c>
      <c r="E142" s="22">
        <f t="shared" si="13"/>
        <v>905.21073849870209</v>
      </c>
      <c r="F142" s="22">
        <f t="shared" si="14"/>
        <v>51359.478028820376</v>
      </c>
      <c r="G142" s="20">
        <f t="shared" si="15"/>
        <v>46235</v>
      </c>
    </row>
    <row r="143" spans="1:7" x14ac:dyDescent="0.2">
      <c r="A143" s="21">
        <f t="shared" si="9"/>
        <v>128</v>
      </c>
      <c r="B143" s="22">
        <f t="shared" si="10"/>
        <v>51359.478028820376</v>
      </c>
      <c r="C143" s="22">
        <f t="shared" si="11"/>
        <v>1035.8724604169997</v>
      </c>
      <c r="D143" s="22">
        <f t="shared" si="12"/>
        <v>128.39869507205094</v>
      </c>
      <c r="E143" s="22">
        <f t="shared" si="13"/>
        <v>907.47376534494879</v>
      </c>
      <c r="F143" s="22">
        <f t="shared" si="14"/>
        <v>50452.004263475428</v>
      </c>
      <c r="G143" s="20">
        <f t="shared" si="15"/>
        <v>46266</v>
      </c>
    </row>
    <row r="144" spans="1:7" x14ac:dyDescent="0.2">
      <c r="A144" s="21">
        <f t="shared" si="9"/>
        <v>129</v>
      </c>
      <c r="B144" s="22">
        <f t="shared" si="10"/>
        <v>50452.004263475428</v>
      </c>
      <c r="C144" s="22">
        <f t="shared" si="11"/>
        <v>1035.8724604169997</v>
      </c>
      <c r="D144" s="22">
        <f t="shared" si="12"/>
        <v>126.13001065868858</v>
      </c>
      <c r="E144" s="22">
        <f t="shared" si="13"/>
        <v>909.74244975831118</v>
      </c>
      <c r="F144" s="22">
        <f t="shared" si="14"/>
        <v>49542.261813717116</v>
      </c>
      <c r="G144" s="20">
        <f t="shared" si="15"/>
        <v>46296</v>
      </c>
    </row>
    <row r="145" spans="1:7" x14ac:dyDescent="0.2">
      <c r="A145" s="21">
        <f t="shared" si="9"/>
        <v>130</v>
      </c>
      <c r="B145" s="22">
        <f t="shared" si="10"/>
        <v>49542.261813717116</v>
      </c>
      <c r="C145" s="22">
        <f t="shared" si="11"/>
        <v>1035.8724604169997</v>
      </c>
      <c r="D145" s="22">
        <f t="shared" si="12"/>
        <v>123.8556545342928</v>
      </c>
      <c r="E145" s="22">
        <f t="shared" si="13"/>
        <v>912.01680588270688</v>
      </c>
      <c r="F145" s="22">
        <f t="shared" si="14"/>
        <v>48630.245007834412</v>
      </c>
      <c r="G145" s="20">
        <f t="shared" si="15"/>
        <v>46327</v>
      </c>
    </row>
    <row r="146" spans="1:7" x14ac:dyDescent="0.2">
      <c r="A146" s="21">
        <f t="shared" ref="A146:A209" si="16">IF(A145=" "," ",IF(A145+1&gt;$B$10," ",A145+1))</f>
        <v>131</v>
      </c>
      <c r="B146" s="22">
        <f t="shared" ref="B146:B209" si="17">IF(A145=" "," ",IF(A145+1&gt;$B$10," ",F145))</f>
        <v>48630.245007834412</v>
      </c>
      <c r="C146" s="22">
        <f t="shared" ref="C146:C209" si="18">IF(A145=" "," ",IF(A145+1&gt;$B$10," ",C145))</f>
        <v>1035.8724604169997</v>
      </c>
      <c r="D146" s="22">
        <f t="shared" ref="D146:D209" si="19">IF(A145=" "," ",IF(A145+1&gt;$B$10," ",B146*$C$10))</f>
        <v>121.57561251958603</v>
      </c>
      <c r="E146" s="22">
        <f t="shared" ref="E146:E209" si="20">IF(A145=" "," ",IF(A145+1&gt;$B$10," ",C146-D146))</f>
        <v>914.29684789741373</v>
      </c>
      <c r="F146" s="22">
        <f t="shared" ref="F146:F209" si="21">IF(A145=" "," ",IF(A145+1&gt;$B$10," ",B146-E146))</f>
        <v>47715.948159936997</v>
      </c>
      <c r="G146" s="20">
        <f t="shared" si="15"/>
        <v>46357</v>
      </c>
    </row>
    <row r="147" spans="1:7" x14ac:dyDescent="0.2">
      <c r="A147" s="21">
        <f t="shared" si="16"/>
        <v>132</v>
      </c>
      <c r="B147" s="22">
        <f t="shared" si="17"/>
        <v>47715.948159936997</v>
      </c>
      <c r="C147" s="22">
        <f t="shared" si="18"/>
        <v>1035.8724604169997</v>
      </c>
      <c r="D147" s="22">
        <f t="shared" si="19"/>
        <v>119.2898703998425</v>
      </c>
      <c r="E147" s="22">
        <f t="shared" si="20"/>
        <v>916.58259001715726</v>
      </c>
      <c r="F147" s="22">
        <f t="shared" si="21"/>
        <v>46799.365569919843</v>
      </c>
      <c r="G147" s="20">
        <f t="shared" si="15"/>
        <v>46388</v>
      </c>
    </row>
    <row r="148" spans="1:7" x14ac:dyDescent="0.2">
      <c r="A148" s="21">
        <f t="shared" si="16"/>
        <v>133</v>
      </c>
      <c r="B148" s="22">
        <f t="shared" si="17"/>
        <v>46799.365569919843</v>
      </c>
      <c r="C148" s="22">
        <f t="shared" si="18"/>
        <v>1035.8724604169997</v>
      </c>
      <c r="D148" s="22">
        <f t="shared" si="19"/>
        <v>116.99841392479961</v>
      </c>
      <c r="E148" s="22">
        <f t="shared" si="20"/>
        <v>918.87404649220014</v>
      </c>
      <c r="F148" s="22">
        <f t="shared" si="21"/>
        <v>45880.491523427641</v>
      </c>
      <c r="G148" s="20">
        <f t="shared" si="15"/>
        <v>46419</v>
      </c>
    </row>
    <row r="149" spans="1:7" x14ac:dyDescent="0.2">
      <c r="A149" s="21">
        <f t="shared" si="16"/>
        <v>134</v>
      </c>
      <c r="B149" s="22">
        <f t="shared" si="17"/>
        <v>45880.491523427641</v>
      </c>
      <c r="C149" s="22">
        <f t="shared" si="18"/>
        <v>1035.8724604169997</v>
      </c>
      <c r="D149" s="22">
        <f t="shared" si="19"/>
        <v>114.70122880856911</v>
      </c>
      <c r="E149" s="22">
        <f t="shared" si="20"/>
        <v>921.17123160843062</v>
      </c>
      <c r="F149" s="22">
        <f t="shared" si="21"/>
        <v>44959.320291819211</v>
      </c>
      <c r="G149" s="20">
        <f t="shared" si="15"/>
        <v>46447</v>
      </c>
    </row>
    <row r="150" spans="1:7" x14ac:dyDescent="0.2">
      <c r="A150" s="21">
        <f t="shared" si="16"/>
        <v>135</v>
      </c>
      <c r="B150" s="22">
        <f t="shared" si="17"/>
        <v>44959.320291819211</v>
      </c>
      <c r="C150" s="22">
        <f t="shared" si="18"/>
        <v>1035.8724604169997</v>
      </c>
      <c r="D150" s="22">
        <f t="shared" si="19"/>
        <v>112.39830072954803</v>
      </c>
      <c r="E150" s="22">
        <f t="shared" si="20"/>
        <v>923.47415968745167</v>
      </c>
      <c r="F150" s="22">
        <f t="shared" si="21"/>
        <v>44035.846132131759</v>
      </c>
      <c r="G150" s="20">
        <f t="shared" si="15"/>
        <v>46478</v>
      </c>
    </row>
    <row r="151" spans="1:7" x14ac:dyDescent="0.2">
      <c r="A151" s="21">
        <f t="shared" si="16"/>
        <v>136</v>
      </c>
      <c r="B151" s="22">
        <f t="shared" si="17"/>
        <v>44035.846132131759</v>
      </c>
      <c r="C151" s="22">
        <f t="shared" si="18"/>
        <v>1035.8724604169997</v>
      </c>
      <c r="D151" s="22">
        <f t="shared" si="19"/>
        <v>110.08961533032939</v>
      </c>
      <c r="E151" s="22">
        <f t="shared" si="20"/>
        <v>925.78284508667036</v>
      </c>
      <c r="F151" s="22">
        <f t="shared" si="21"/>
        <v>43110.063287045086</v>
      </c>
      <c r="G151" s="20">
        <f t="shared" si="15"/>
        <v>46508</v>
      </c>
    </row>
    <row r="152" spans="1:7" x14ac:dyDescent="0.2">
      <c r="A152" s="21">
        <f t="shared" si="16"/>
        <v>137</v>
      </c>
      <c r="B152" s="22">
        <f t="shared" si="17"/>
        <v>43110.063287045086</v>
      </c>
      <c r="C152" s="22">
        <f t="shared" si="18"/>
        <v>1035.8724604169997</v>
      </c>
      <c r="D152" s="22">
        <f t="shared" si="19"/>
        <v>107.77515821761271</v>
      </c>
      <c r="E152" s="22">
        <f t="shared" si="20"/>
        <v>928.09730219938706</v>
      </c>
      <c r="F152" s="22">
        <f t="shared" si="21"/>
        <v>42181.965984845701</v>
      </c>
      <c r="G152" s="20">
        <f t="shared" si="15"/>
        <v>46539</v>
      </c>
    </row>
    <row r="153" spans="1:7" x14ac:dyDescent="0.2">
      <c r="A153" s="21">
        <f t="shared" si="16"/>
        <v>138</v>
      </c>
      <c r="B153" s="22">
        <f t="shared" si="17"/>
        <v>42181.965984845701</v>
      </c>
      <c r="C153" s="22">
        <f t="shared" si="18"/>
        <v>1035.8724604169997</v>
      </c>
      <c r="D153" s="22">
        <f t="shared" si="19"/>
        <v>105.45491496211426</v>
      </c>
      <c r="E153" s="22">
        <f t="shared" si="20"/>
        <v>930.4175454548855</v>
      </c>
      <c r="F153" s="22">
        <f t="shared" si="21"/>
        <v>41251.548439390819</v>
      </c>
      <c r="G153" s="20">
        <f t="shared" si="15"/>
        <v>46569</v>
      </c>
    </row>
    <row r="154" spans="1:7" x14ac:dyDescent="0.2">
      <c r="A154" s="21">
        <f t="shared" si="16"/>
        <v>139</v>
      </c>
      <c r="B154" s="22">
        <f t="shared" si="17"/>
        <v>41251.548439390819</v>
      </c>
      <c r="C154" s="22">
        <f t="shared" si="18"/>
        <v>1035.8724604169997</v>
      </c>
      <c r="D154" s="22">
        <f t="shared" si="19"/>
        <v>103.12887109847705</v>
      </c>
      <c r="E154" s="22">
        <f t="shared" si="20"/>
        <v>932.74358931852271</v>
      </c>
      <c r="F154" s="22">
        <f t="shared" si="21"/>
        <v>40318.804850072294</v>
      </c>
      <c r="G154" s="20">
        <f t="shared" si="15"/>
        <v>46600</v>
      </c>
    </row>
    <row r="155" spans="1:7" x14ac:dyDescent="0.2">
      <c r="A155" s="21">
        <f t="shared" si="16"/>
        <v>140</v>
      </c>
      <c r="B155" s="22">
        <f t="shared" si="17"/>
        <v>40318.804850072294</v>
      </c>
      <c r="C155" s="22">
        <f t="shared" si="18"/>
        <v>1035.8724604169997</v>
      </c>
      <c r="D155" s="22">
        <f t="shared" si="19"/>
        <v>100.79701212518074</v>
      </c>
      <c r="E155" s="22">
        <f t="shared" si="20"/>
        <v>935.07544829181893</v>
      </c>
      <c r="F155" s="22">
        <f t="shared" si="21"/>
        <v>39383.729401780474</v>
      </c>
      <c r="G155" s="20">
        <f t="shared" si="15"/>
        <v>46631</v>
      </c>
    </row>
    <row r="156" spans="1:7" x14ac:dyDescent="0.2">
      <c r="A156" s="21">
        <f t="shared" si="16"/>
        <v>141</v>
      </c>
      <c r="B156" s="22">
        <f t="shared" si="17"/>
        <v>39383.729401780474</v>
      </c>
      <c r="C156" s="22">
        <f t="shared" si="18"/>
        <v>1035.8724604169997</v>
      </c>
      <c r="D156" s="22">
        <f t="shared" si="19"/>
        <v>98.459323504451191</v>
      </c>
      <c r="E156" s="22">
        <f t="shared" si="20"/>
        <v>937.41313691254857</v>
      </c>
      <c r="F156" s="22">
        <f t="shared" si="21"/>
        <v>38446.316264867928</v>
      </c>
      <c r="G156" s="20">
        <f t="shared" si="15"/>
        <v>46661</v>
      </c>
    </row>
    <row r="157" spans="1:7" x14ac:dyDescent="0.2">
      <c r="A157" s="21">
        <f t="shared" si="16"/>
        <v>142</v>
      </c>
      <c r="B157" s="22">
        <f t="shared" si="17"/>
        <v>38446.316264867928</v>
      </c>
      <c r="C157" s="22">
        <f t="shared" si="18"/>
        <v>1035.8724604169997</v>
      </c>
      <c r="D157" s="22">
        <f t="shared" si="19"/>
        <v>96.115790662169829</v>
      </c>
      <c r="E157" s="22">
        <f t="shared" si="20"/>
        <v>939.75666975482989</v>
      </c>
      <c r="F157" s="22">
        <f t="shared" si="21"/>
        <v>37506.559595113096</v>
      </c>
      <c r="G157" s="20">
        <f t="shared" si="15"/>
        <v>46692</v>
      </c>
    </row>
    <row r="158" spans="1:7" x14ac:dyDescent="0.2">
      <c r="A158" s="21">
        <f t="shared" si="16"/>
        <v>143</v>
      </c>
      <c r="B158" s="22">
        <f t="shared" si="17"/>
        <v>37506.559595113096</v>
      </c>
      <c r="C158" s="22">
        <f t="shared" si="18"/>
        <v>1035.8724604169997</v>
      </c>
      <c r="D158" s="22">
        <f t="shared" si="19"/>
        <v>93.766398987782736</v>
      </c>
      <c r="E158" s="22">
        <f t="shared" si="20"/>
        <v>942.10606142921699</v>
      </c>
      <c r="F158" s="22">
        <f t="shared" si="21"/>
        <v>36564.453533683882</v>
      </c>
      <c r="G158" s="20">
        <f t="shared" si="15"/>
        <v>46722</v>
      </c>
    </row>
    <row r="159" spans="1:7" x14ac:dyDescent="0.2">
      <c r="A159" s="21">
        <f t="shared" si="16"/>
        <v>144</v>
      </c>
      <c r="B159" s="22">
        <f t="shared" si="17"/>
        <v>36564.453533683882</v>
      </c>
      <c r="C159" s="22">
        <f t="shared" si="18"/>
        <v>1035.8724604169997</v>
      </c>
      <c r="D159" s="22">
        <f t="shared" si="19"/>
        <v>91.411133834209707</v>
      </c>
      <c r="E159" s="22">
        <f t="shared" si="20"/>
        <v>944.46132658278998</v>
      </c>
      <c r="F159" s="22">
        <f t="shared" si="21"/>
        <v>35619.992207101095</v>
      </c>
      <c r="G159" s="20">
        <f t="shared" si="15"/>
        <v>46753</v>
      </c>
    </row>
    <row r="160" spans="1:7" x14ac:dyDescent="0.2">
      <c r="A160" s="21">
        <f t="shared" si="16"/>
        <v>145</v>
      </c>
      <c r="B160" s="22">
        <f t="shared" si="17"/>
        <v>35619.992207101095</v>
      </c>
      <c r="C160" s="22">
        <f t="shared" si="18"/>
        <v>1035.8724604169997</v>
      </c>
      <c r="D160" s="22">
        <f t="shared" si="19"/>
        <v>89.049980517752743</v>
      </c>
      <c r="E160" s="22">
        <f t="shared" si="20"/>
        <v>946.82247989924701</v>
      </c>
      <c r="F160" s="22">
        <f t="shared" si="21"/>
        <v>34673.16972720185</v>
      </c>
      <c r="G160" s="20">
        <f t="shared" si="15"/>
        <v>46784</v>
      </c>
    </row>
    <row r="161" spans="1:7" x14ac:dyDescent="0.2">
      <c r="A161" s="21">
        <f t="shared" si="16"/>
        <v>146</v>
      </c>
      <c r="B161" s="22">
        <f t="shared" si="17"/>
        <v>34673.16972720185</v>
      </c>
      <c r="C161" s="22">
        <f t="shared" si="18"/>
        <v>1035.8724604169997</v>
      </c>
      <c r="D161" s="22">
        <f t="shared" si="19"/>
        <v>86.682924318004623</v>
      </c>
      <c r="E161" s="22">
        <f t="shared" si="20"/>
        <v>949.18953609899506</v>
      </c>
      <c r="F161" s="22">
        <f t="shared" si="21"/>
        <v>33723.980191102855</v>
      </c>
      <c r="G161" s="20">
        <f t="shared" si="15"/>
        <v>46813</v>
      </c>
    </row>
    <row r="162" spans="1:7" x14ac:dyDescent="0.2">
      <c r="A162" s="21">
        <f t="shared" si="16"/>
        <v>147</v>
      </c>
      <c r="B162" s="22">
        <f t="shared" si="17"/>
        <v>33723.980191102855</v>
      </c>
      <c r="C162" s="22">
        <f t="shared" si="18"/>
        <v>1035.8724604169997</v>
      </c>
      <c r="D162" s="22">
        <f t="shared" si="19"/>
        <v>84.309950477757141</v>
      </c>
      <c r="E162" s="22">
        <f t="shared" si="20"/>
        <v>951.56250993924255</v>
      </c>
      <c r="F162" s="22">
        <f t="shared" si="21"/>
        <v>32772.417681163613</v>
      </c>
      <c r="G162" s="20">
        <f t="shared" si="15"/>
        <v>46844</v>
      </c>
    </row>
    <row r="163" spans="1:7" x14ac:dyDescent="0.2">
      <c r="A163" s="21">
        <f t="shared" si="16"/>
        <v>148</v>
      </c>
      <c r="B163" s="22">
        <f t="shared" si="17"/>
        <v>32772.417681163613</v>
      </c>
      <c r="C163" s="22">
        <f t="shared" si="18"/>
        <v>1035.8724604169997</v>
      </c>
      <c r="D163" s="22">
        <f t="shared" si="19"/>
        <v>81.931044202909035</v>
      </c>
      <c r="E163" s="22">
        <f t="shared" si="20"/>
        <v>953.94141621409074</v>
      </c>
      <c r="F163" s="22">
        <f t="shared" si="21"/>
        <v>31818.476264949524</v>
      </c>
      <c r="G163" s="20">
        <f t="shared" si="15"/>
        <v>46874</v>
      </c>
    </row>
    <row r="164" spans="1:7" x14ac:dyDescent="0.2">
      <c r="A164" s="21">
        <f t="shared" si="16"/>
        <v>149</v>
      </c>
      <c r="B164" s="22">
        <f t="shared" si="17"/>
        <v>31818.476264949524</v>
      </c>
      <c r="C164" s="22">
        <f t="shared" si="18"/>
        <v>1035.8724604169997</v>
      </c>
      <c r="D164" s="22">
        <f t="shared" si="19"/>
        <v>79.546190662373817</v>
      </c>
      <c r="E164" s="22">
        <f t="shared" si="20"/>
        <v>956.32626975462586</v>
      </c>
      <c r="F164" s="22">
        <f t="shared" si="21"/>
        <v>30862.149995194897</v>
      </c>
      <c r="G164" s="20">
        <f t="shared" ref="G164:G195" si="22">EDATE(G163,1)</f>
        <v>46905</v>
      </c>
    </row>
    <row r="165" spans="1:7" x14ac:dyDescent="0.2">
      <c r="A165" s="21">
        <f t="shared" si="16"/>
        <v>150</v>
      </c>
      <c r="B165" s="22">
        <f t="shared" si="17"/>
        <v>30862.149995194897</v>
      </c>
      <c r="C165" s="22">
        <f t="shared" si="18"/>
        <v>1035.8724604169997</v>
      </c>
      <c r="D165" s="22">
        <f t="shared" si="19"/>
        <v>77.155374987987244</v>
      </c>
      <c r="E165" s="22">
        <f t="shared" si="20"/>
        <v>958.71708542901251</v>
      </c>
      <c r="F165" s="22">
        <f t="shared" si="21"/>
        <v>29903.432909765885</v>
      </c>
      <c r="G165" s="20">
        <f t="shared" si="22"/>
        <v>46935</v>
      </c>
    </row>
    <row r="166" spans="1:7" x14ac:dyDescent="0.2">
      <c r="A166" s="21">
        <f t="shared" si="16"/>
        <v>151</v>
      </c>
      <c r="B166" s="22">
        <f t="shared" si="17"/>
        <v>29903.432909765885</v>
      </c>
      <c r="C166" s="22">
        <f t="shared" si="18"/>
        <v>1035.8724604169997</v>
      </c>
      <c r="D166" s="22">
        <f t="shared" si="19"/>
        <v>74.758582274414707</v>
      </c>
      <c r="E166" s="22">
        <f t="shared" si="20"/>
        <v>961.11387814258501</v>
      </c>
      <c r="F166" s="22">
        <f t="shared" si="21"/>
        <v>28942.319031623301</v>
      </c>
      <c r="G166" s="20">
        <f t="shared" si="22"/>
        <v>46966</v>
      </c>
    </row>
    <row r="167" spans="1:7" x14ac:dyDescent="0.2">
      <c r="A167" s="21">
        <f t="shared" si="16"/>
        <v>152</v>
      </c>
      <c r="B167" s="22">
        <f t="shared" si="17"/>
        <v>28942.319031623301</v>
      </c>
      <c r="C167" s="22">
        <f t="shared" si="18"/>
        <v>1035.8724604169997</v>
      </c>
      <c r="D167" s="22">
        <f t="shared" si="19"/>
        <v>72.355797579058262</v>
      </c>
      <c r="E167" s="22">
        <f t="shared" si="20"/>
        <v>963.51666283794145</v>
      </c>
      <c r="F167" s="22">
        <f t="shared" si="21"/>
        <v>27978.80236878536</v>
      </c>
      <c r="G167" s="20">
        <f t="shared" si="22"/>
        <v>46997</v>
      </c>
    </row>
    <row r="168" spans="1:7" x14ac:dyDescent="0.2">
      <c r="A168" s="21">
        <f t="shared" si="16"/>
        <v>153</v>
      </c>
      <c r="B168" s="22">
        <f t="shared" si="17"/>
        <v>27978.80236878536</v>
      </c>
      <c r="C168" s="22">
        <f t="shared" si="18"/>
        <v>1035.8724604169997</v>
      </c>
      <c r="D168" s="22">
        <f t="shared" si="19"/>
        <v>69.947005921963395</v>
      </c>
      <c r="E168" s="22">
        <f t="shared" si="20"/>
        <v>965.92545449503632</v>
      </c>
      <c r="F168" s="22">
        <f t="shared" si="21"/>
        <v>27012.876914290326</v>
      </c>
      <c r="G168" s="20">
        <f t="shared" si="22"/>
        <v>47027</v>
      </c>
    </row>
    <row r="169" spans="1:7" x14ac:dyDescent="0.2">
      <c r="A169" s="21">
        <f t="shared" si="16"/>
        <v>154</v>
      </c>
      <c r="B169" s="22">
        <f t="shared" si="17"/>
        <v>27012.876914290326</v>
      </c>
      <c r="C169" s="22">
        <f t="shared" si="18"/>
        <v>1035.8724604169997</v>
      </c>
      <c r="D169" s="22">
        <f t="shared" si="19"/>
        <v>67.532192285725813</v>
      </c>
      <c r="E169" s="22">
        <f t="shared" si="20"/>
        <v>968.34026813127389</v>
      </c>
      <c r="F169" s="22">
        <f t="shared" si="21"/>
        <v>26044.536646159053</v>
      </c>
      <c r="G169" s="20">
        <f t="shared" si="22"/>
        <v>47058</v>
      </c>
    </row>
    <row r="170" spans="1:7" x14ac:dyDescent="0.2">
      <c r="A170" s="21">
        <f t="shared" si="16"/>
        <v>155</v>
      </c>
      <c r="B170" s="22">
        <f t="shared" si="17"/>
        <v>26044.536646159053</v>
      </c>
      <c r="C170" s="22">
        <f t="shared" si="18"/>
        <v>1035.8724604169997</v>
      </c>
      <c r="D170" s="22">
        <f t="shared" si="19"/>
        <v>65.111341615397635</v>
      </c>
      <c r="E170" s="22">
        <f t="shared" si="20"/>
        <v>970.76111880160215</v>
      </c>
      <c r="F170" s="22">
        <f t="shared" si="21"/>
        <v>25073.775527357451</v>
      </c>
      <c r="G170" s="20">
        <f t="shared" si="22"/>
        <v>47088</v>
      </c>
    </row>
    <row r="171" spans="1:7" x14ac:dyDescent="0.2">
      <c r="A171" s="21">
        <f t="shared" si="16"/>
        <v>156</v>
      </c>
      <c r="B171" s="22">
        <f t="shared" si="17"/>
        <v>25073.775527357451</v>
      </c>
      <c r="C171" s="22">
        <f t="shared" si="18"/>
        <v>1035.8724604169997</v>
      </c>
      <c r="D171" s="22">
        <f t="shared" si="19"/>
        <v>62.68443881839363</v>
      </c>
      <c r="E171" s="22">
        <f t="shared" si="20"/>
        <v>973.18802159860616</v>
      </c>
      <c r="F171" s="22">
        <f t="shared" si="21"/>
        <v>24100.587505758846</v>
      </c>
      <c r="G171" s="20">
        <f t="shared" si="22"/>
        <v>47119</v>
      </c>
    </row>
    <row r="172" spans="1:7" x14ac:dyDescent="0.2">
      <c r="A172" s="21">
        <f t="shared" si="16"/>
        <v>157</v>
      </c>
      <c r="B172" s="22">
        <f t="shared" si="17"/>
        <v>24100.587505758846</v>
      </c>
      <c r="C172" s="22">
        <f t="shared" si="18"/>
        <v>1035.8724604169997</v>
      </c>
      <c r="D172" s="22">
        <f t="shared" si="19"/>
        <v>60.251468764397117</v>
      </c>
      <c r="E172" s="22">
        <f t="shared" si="20"/>
        <v>975.62099165260258</v>
      </c>
      <c r="F172" s="22">
        <f t="shared" si="21"/>
        <v>23124.966514106243</v>
      </c>
      <c r="G172" s="20">
        <f t="shared" si="22"/>
        <v>47150</v>
      </c>
    </row>
    <row r="173" spans="1:7" x14ac:dyDescent="0.2">
      <c r="A173" s="21">
        <f t="shared" si="16"/>
        <v>158</v>
      </c>
      <c r="B173" s="22">
        <f t="shared" si="17"/>
        <v>23124.966514106243</v>
      </c>
      <c r="C173" s="22">
        <f t="shared" si="18"/>
        <v>1035.8724604169997</v>
      </c>
      <c r="D173" s="22">
        <f t="shared" si="19"/>
        <v>57.812416285265613</v>
      </c>
      <c r="E173" s="22">
        <f t="shared" si="20"/>
        <v>978.06004413173412</v>
      </c>
      <c r="F173" s="22">
        <f t="shared" si="21"/>
        <v>22146.90646997451</v>
      </c>
      <c r="G173" s="20">
        <f t="shared" si="22"/>
        <v>47178</v>
      </c>
    </row>
    <row r="174" spans="1:7" x14ac:dyDescent="0.2">
      <c r="A174" s="21">
        <f t="shared" si="16"/>
        <v>159</v>
      </c>
      <c r="B174" s="22">
        <f t="shared" si="17"/>
        <v>22146.90646997451</v>
      </c>
      <c r="C174" s="22">
        <f t="shared" si="18"/>
        <v>1035.8724604169997</v>
      </c>
      <c r="D174" s="22">
        <f t="shared" si="19"/>
        <v>55.367266174936276</v>
      </c>
      <c r="E174" s="22">
        <f t="shared" si="20"/>
        <v>980.50519424206345</v>
      </c>
      <c r="F174" s="22">
        <f t="shared" si="21"/>
        <v>21166.401275732445</v>
      </c>
      <c r="G174" s="20">
        <f t="shared" si="22"/>
        <v>47209</v>
      </c>
    </row>
    <row r="175" spans="1:7" x14ac:dyDescent="0.2">
      <c r="A175" s="21">
        <f t="shared" si="16"/>
        <v>160</v>
      </c>
      <c r="B175" s="22">
        <f t="shared" si="17"/>
        <v>21166.401275732445</v>
      </c>
      <c r="C175" s="22">
        <f t="shared" si="18"/>
        <v>1035.8724604169997</v>
      </c>
      <c r="D175" s="22">
        <f t="shared" si="19"/>
        <v>52.916003189331114</v>
      </c>
      <c r="E175" s="22">
        <f t="shared" si="20"/>
        <v>982.95645722766858</v>
      </c>
      <c r="F175" s="22">
        <f t="shared" si="21"/>
        <v>20183.444818504777</v>
      </c>
      <c r="G175" s="20">
        <f t="shared" si="22"/>
        <v>47239</v>
      </c>
    </row>
    <row r="176" spans="1:7" x14ac:dyDescent="0.2">
      <c r="A176" s="21">
        <f t="shared" si="16"/>
        <v>161</v>
      </c>
      <c r="B176" s="22">
        <f t="shared" si="17"/>
        <v>20183.444818504777</v>
      </c>
      <c r="C176" s="22">
        <f t="shared" si="18"/>
        <v>1035.8724604169997</v>
      </c>
      <c r="D176" s="22">
        <f t="shared" si="19"/>
        <v>50.458612046261941</v>
      </c>
      <c r="E176" s="22">
        <f t="shared" si="20"/>
        <v>985.41384837073781</v>
      </c>
      <c r="F176" s="22">
        <f t="shared" si="21"/>
        <v>19198.030970134037</v>
      </c>
      <c r="G176" s="20">
        <f t="shared" si="22"/>
        <v>47270</v>
      </c>
    </row>
    <row r="177" spans="1:7" x14ac:dyDescent="0.2">
      <c r="A177" s="21">
        <f t="shared" si="16"/>
        <v>162</v>
      </c>
      <c r="B177" s="22">
        <f t="shared" si="17"/>
        <v>19198.030970134037</v>
      </c>
      <c r="C177" s="22">
        <f t="shared" si="18"/>
        <v>1035.8724604169997</v>
      </c>
      <c r="D177" s="22">
        <f t="shared" si="19"/>
        <v>47.995077425335097</v>
      </c>
      <c r="E177" s="22">
        <f t="shared" si="20"/>
        <v>987.8773829916646</v>
      </c>
      <c r="F177" s="22">
        <f t="shared" si="21"/>
        <v>18210.153587142373</v>
      </c>
      <c r="G177" s="20">
        <f t="shared" si="22"/>
        <v>47300</v>
      </c>
    </row>
    <row r="178" spans="1:7" x14ac:dyDescent="0.2">
      <c r="A178" s="21">
        <f t="shared" si="16"/>
        <v>163</v>
      </c>
      <c r="B178" s="22">
        <f t="shared" si="17"/>
        <v>18210.153587142373</v>
      </c>
      <c r="C178" s="22">
        <f t="shared" si="18"/>
        <v>1035.8724604169997</v>
      </c>
      <c r="D178" s="22">
        <f t="shared" si="19"/>
        <v>45.52538396785593</v>
      </c>
      <c r="E178" s="22">
        <f t="shared" si="20"/>
        <v>990.34707644914374</v>
      </c>
      <c r="F178" s="22">
        <f t="shared" si="21"/>
        <v>17219.80651069323</v>
      </c>
      <c r="G178" s="20">
        <f t="shared" si="22"/>
        <v>47331</v>
      </c>
    </row>
    <row r="179" spans="1:7" x14ac:dyDescent="0.2">
      <c r="A179" s="21">
        <f t="shared" si="16"/>
        <v>164</v>
      </c>
      <c r="B179" s="22">
        <f t="shared" si="17"/>
        <v>17219.80651069323</v>
      </c>
      <c r="C179" s="22">
        <f t="shared" si="18"/>
        <v>1035.8724604169997</v>
      </c>
      <c r="D179" s="22">
        <f t="shared" si="19"/>
        <v>43.049516276733073</v>
      </c>
      <c r="E179" s="22">
        <f t="shared" si="20"/>
        <v>992.8229441402666</v>
      </c>
      <c r="F179" s="22">
        <f t="shared" si="21"/>
        <v>16226.983566552963</v>
      </c>
      <c r="G179" s="20">
        <f t="shared" si="22"/>
        <v>47362</v>
      </c>
    </row>
    <row r="180" spans="1:7" x14ac:dyDescent="0.2">
      <c r="A180" s="21">
        <f t="shared" si="16"/>
        <v>165</v>
      </c>
      <c r="B180" s="22">
        <f t="shared" si="17"/>
        <v>16226.983566552963</v>
      </c>
      <c r="C180" s="22">
        <f t="shared" si="18"/>
        <v>1035.8724604169997</v>
      </c>
      <c r="D180" s="22">
        <f t="shared" si="19"/>
        <v>40.567458916382407</v>
      </c>
      <c r="E180" s="22">
        <f t="shared" si="20"/>
        <v>995.30500150061732</v>
      </c>
      <c r="F180" s="22">
        <f t="shared" si="21"/>
        <v>15231.678565052345</v>
      </c>
      <c r="G180" s="20">
        <f t="shared" si="22"/>
        <v>47392</v>
      </c>
    </row>
    <row r="181" spans="1:7" x14ac:dyDescent="0.2">
      <c r="A181" s="21">
        <f t="shared" si="16"/>
        <v>166</v>
      </c>
      <c r="B181" s="22">
        <f t="shared" si="17"/>
        <v>15231.678565052345</v>
      </c>
      <c r="C181" s="22">
        <f t="shared" si="18"/>
        <v>1035.8724604169997</v>
      </c>
      <c r="D181" s="22">
        <f t="shared" si="19"/>
        <v>38.079196412630864</v>
      </c>
      <c r="E181" s="22">
        <f t="shared" si="20"/>
        <v>997.79326400436889</v>
      </c>
      <c r="F181" s="22">
        <f t="shared" si="21"/>
        <v>14233.885301047976</v>
      </c>
      <c r="G181" s="20">
        <f t="shared" si="22"/>
        <v>47423</v>
      </c>
    </row>
    <row r="182" spans="1:7" x14ac:dyDescent="0.2">
      <c r="A182" s="21">
        <f t="shared" si="16"/>
        <v>167</v>
      </c>
      <c r="B182" s="22">
        <f t="shared" si="17"/>
        <v>14233.885301047976</v>
      </c>
      <c r="C182" s="22">
        <f t="shared" si="18"/>
        <v>1035.8724604169997</v>
      </c>
      <c r="D182" s="22">
        <f t="shared" si="19"/>
        <v>35.584713252619942</v>
      </c>
      <c r="E182" s="22">
        <f t="shared" si="20"/>
        <v>1000.2877471643798</v>
      </c>
      <c r="F182" s="22">
        <f t="shared" si="21"/>
        <v>13233.597553883596</v>
      </c>
      <c r="G182" s="20">
        <f t="shared" si="22"/>
        <v>47453</v>
      </c>
    </row>
    <row r="183" spans="1:7" x14ac:dyDescent="0.2">
      <c r="A183" s="21">
        <f t="shared" si="16"/>
        <v>168</v>
      </c>
      <c r="B183" s="22">
        <f t="shared" si="17"/>
        <v>13233.597553883596</v>
      </c>
      <c r="C183" s="22">
        <f t="shared" si="18"/>
        <v>1035.8724604169997</v>
      </c>
      <c r="D183" s="22">
        <f t="shared" si="19"/>
        <v>33.083993884708988</v>
      </c>
      <c r="E183" s="22">
        <f t="shared" si="20"/>
        <v>1002.7884665322907</v>
      </c>
      <c r="F183" s="22">
        <f t="shared" si="21"/>
        <v>12230.809087351305</v>
      </c>
      <c r="G183" s="20">
        <f t="shared" si="22"/>
        <v>47484</v>
      </c>
    </row>
    <row r="184" spans="1:7" x14ac:dyDescent="0.2">
      <c r="A184" s="21">
        <f t="shared" si="16"/>
        <v>169</v>
      </c>
      <c r="B184" s="22">
        <f t="shared" si="17"/>
        <v>12230.809087351305</v>
      </c>
      <c r="C184" s="22">
        <f t="shared" si="18"/>
        <v>1035.8724604169997</v>
      </c>
      <c r="D184" s="22">
        <f t="shared" si="19"/>
        <v>30.577022718378263</v>
      </c>
      <c r="E184" s="22">
        <f t="shared" si="20"/>
        <v>1005.2954376986214</v>
      </c>
      <c r="F184" s="22">
        <f t="shared" si="21"/>
        <v>11225.513649652683</v>
      </c>
      <c r="G184" s="20">
        <f t="shared" si="22"/>
        <v>47515</v>
      </c>
    </row>
    <row r="185" spans="1:7" x14ac:dyDescent="0.2">
      <c r="A185" s="21">
        <f t="shared" si="16"/>
        <v>170</v>
      </c>
      <c r="B185" s="22">
        <f t="shared" si="17"/>
        <v>11225.513649652683</v>
      </c>
      <c r="C185" s="22">
        <f t="shared" si="18"/>
        <v>1035.8724604169997</v>
      </c>
      <c r="D185" s="22">
        <f t="shared" si="19"/>
        <v>28.063784124131708</v>
      </c>
      <c r="E185" s="22">
        <f t="shared" si="20"/>
        <v>1007.808676292868</v>
      </c>
      <c r="F185" s="22">
        <f t="shared" si="21"/>
        <v>10217.704973359814</v>
      </c>
      <c r="G185" s="20">
        <f t="shared" si="22"/>
        <v>47543</v>
      </c>
    </row>
    <row r="186" spans="1:7" x14ac:dyDescent="0.2">
      <c r="A186" s="21">
        <f t="shared" si="16"/>
        <v>171</v>
      </c>
      <c r="B186" s="22">
        <f t="shared" si="17"/>
        <v>10217.704973359814</v>
      </c>
      <c r="C186" s="22">
        <f t="shared" si="18"/>
        <v>1035.8724604169997</v>
      </c>
      <c r="D186" s="22">
        <f t="shared" si="19"/>
        <v>25.544262433399535</v>
      </c>
      <c r="E186" s="22">
        <f t="shared" si="20"/>
        <v>1010.3281979836001</v>
      </c>
      <c r="F186" s="22">
        <f t="shared" si="21"/>
        <v>9207.3767753762149</v>
      </c>
      <c r="G186" s="20">
        <f t="shared" si="22"/>
        <v>47574</v>
      </c>
    </row>
    <row r="187" spans="1:7" x14ac:dyDescent="0.2">
      <c r="A187" s="21">
        <f t="shared" si="16"/>
        <v>172</v>
      </c>
      <c r="B187" s="22">
        <f t="shared" si="17"/>
        <v>9207.3767753762149</v>
      </c>
      <c r="C187" s="22">
        <f t="shared" si="18"/>
        <v>1035.8724604169997</v>
      </c>
      <c r="D187" s="22">
        <f t="shared" si="19"/>
        <v>23.018441938440539</v>
      </c>
      <c r="E187" s="22">
        <f t="shared" si="20"/>
        <v>1012.8540184785592</v>
      </c>
      <c r="F187" s="22">
        <f t="shared" si="21"/>
        <v>8194.5227568976552</v>
      </c>
      <c r="G187" s="20">
        <f t="shared" si="22"/>
        <v>47604</v>
      </c>
    </row>
    <row r="188" spans="1:7" x14ac:dyDescent="0.2">
      <c r="A188" s="21">
        <f t="shared" si="16"/>
        <v>173</v>
      </c>
      <c r="B188" s="22">
        <f t="shared" si="17"/>
        <v>8194.5227568976552</v>
      </c>
      <c r="C188" s="22">
        <f t="shared" si="18"/>
        <v>1035.8724604169997</v>
      </c>
      <c r="D188" s="22">
        <f t="shared" si="19"/>
        <v>20.486306892244137</v>
      </c>
      <c r="E188" s="22">
        <f t="shared" si="20"/>
        <v>1015.3861535247556</v>
      </c>
      <c r="F188" s="22">
        <f t="shared" si="21"/>
        <v>7179.1366033728991</v>
      </c>
      <c r="G188" s="20">
        <f t="shared" si="22"/>
        <v>47635</v>
      </c>
    </row>
    <row r="189" spans="1:7" x14ac:dyDescent="0.2">
      <c r="A189" s="21">
        <f t="shared" si="16"/>
        <v>174</v>
      </c>
      <c r="B189" s="22">
        <f t="shared" si="17"/>
        <v>7179.1366033728991</v>
      </c>
      <c r="C189" s="22">
        <f t="shared" si="18"/>
        <v>1035.8724604169997</v>
      </c>
      <c r="D189" s="22">
        <f t="shared" si="19"/>
        <v>17.947841508432248</v>
      </c>
      <c r="E189" s="22">
        <f t="shared" si="20"/>
        <v>1017.9246189085675</v>
      </c>
      <c r="F189" s="22">
        <f t="shared" si="21"/>
        <v>6161.2119844643312</v>
      </c>
      <c r="G189" s="20">
        <f t="shared" si="22"/>
        <v>47665</v>
      </c>
    </row>
    <row r="190" spans="1:7" x14ac:dyDescent="0.2">
      <c r="A190" s="21">
        <f t="shared" si="16"/>
        <v>175</v>
      </c>
      <c r="B190" s="22">
        <f t="shared" si="17"/>
        <v>6161.2119844643312</v>
      </c>
      <c r="C190" s="22">
        <f t="shared" si="18"/>
        <v>1035.8724604169997</v>
      </c>
      <c r="D190" s="22">
        <f t="shared" si="19"/>
        <v>15.403029961160827</v>
      </c>
      <c r="E190" s="22">
        <f t="shared" si="20"/>
        <v>1020.4694304558388</v>
      </c>
      <c r="F190" s="22">
        <f t="shared" si="21"/>
        <v>5140.7425540084923</v>
      </c>
      <c r="G190" s="20">
        <f t="shared" si="22"/>
        <v>47696</v>
      </c>
    </row>
    <row r="191" spans="1:7" x14ac:dyDescent="0.2">
      <c r="A191" s="21">
        <f t="shared" si="16"/>
        <v>176</v>
      </c>
      <c r="B191" s="22">
        <f t="shared" si="17"/>
        <v>5140.7425540084923</v>
      </c>
      <c r="C191" s="22">
        <f t="shared" si="18"/>
        <v>1035.8724604169997</v>
      </c>
      <c r="D191" s="22">
        <f t="shared" si="19"/>
        <v>12.851856385021231</v>
      </c>
      <c r="E191" s="22">
        <f t="shared" si="20"/>
        <v>1023.0206040319785</v>
      </c>
      <c r="F191" s="22">
        <f t="shared" si="21"/>
        <v>4117.7219499765142</v>
      </c>
      <c r="G191" s="20">
        <f t="shared" si="22"/>
        <v>47727</v>
      </c>
    </row>
    <row r="192" spans="1:7" x14ac:dyDescent="0.2">
      <c r="A192" s="21">
        <f t="shared" si="16"/>
        <v>177</v>
      </c>
      <c r="B192" s="22">
        <f t="shared" si="17"/>
        <v>4117.7219499765142</v>
      </c>
      <c r="C192" s="22">
        <f t="shared" si="18"/>
        <v>1035.8724604169997</v>
      </c>
      <c r="D192" s="22">
        <f t="shared" si="19"/>
        <v>10.294304874941286</v>
      </c>
      <c r="E192" s="22">
        <f t="shared" si="20"/>
        <v>1025.5781555420585</v>
      </c>
      <c r="F192" s="22">
        <f t="shared" si="21"/>
        <v>3092.1437944344557</v>
      </c>
      <c r="G192" s="20">
        <f t="shared" si="22"/>
        <v>47757</v>
      </c>
    </row>
    <row r="193" spans="1:7" x14ac:dyDescent="0.2">
      <c r="A193" s="21">
        <f t="shared" si="16"/>
        <v>178</v>
      </c>
      <c r="B193" s="22">
        <f t="shared" si="17"/>
        <v>3092.1437944344557</v>
      </c>
      <c r="C193" s="22">
        <f t="shared" si="18"/>
        <v>1035.8724604169997</v>
      </c>
      <c r="D193" s="22">
        <f t="shared" si="19"/>
        <v>7.7303594860861393</v>
      </c>
      <c r="E193" s="22">
        <f t="shared" si="20"/>
        <v>1028.1421009309136</v>
      </c>
      <c r="F193" s="22">
        <f t="shared" si="21"/>
        <v>2064.0016935035419</v>
      </c>
      <c r="G193" s="20">
        <f t="shared" si="22"/>
        <v>47788</v>
      </c>
    </row>
    <row r="194" spans="1:7" x14ac:dyDescent="0.2">
      <c r="A194" s="21">
        <f t="shared" si="16"/>
        <v>179</v>
      </c>
      <c r="B194" s="22">
        <f t="shared" si="17"/>
        <v>2064.0016935035419</v>
      </c>
      <c r="C194" s="22">
        <f t="shared" si="18"/>
        <v>1035.8724604169997</v>
      </c>
      <c r="D194" s="22">
        <f t="shared" si="19"/>
        <v>5.1600042337588548</v>
      </c>
      <c r="E194" s="22">
        <f t="shared" si="20"/>
        <v>1030.7124561832409</v>
      </c>
      <c r="F194" s="22">
        <f t="shared" si="21"/>
        <v>1033.289237320301</v>
      </c>
      <c r="G194" s="20">
        <f t="shared" si="22"/>
        <v>47818</v>
      </c>
    </row>
    <row r="195" spans="1:7" x14ac:dyDescent="0.2">
      <c r="A195" s="21">
        <f t="shared" si="16"/>
        <v>180</v>
      </c>
      <c r="B195" s="22">
        <f t="shared" si="17"/>
        <v>1033.289237320301</v>
      </c>
      <c r="C195" s="21">
        <f t="shared" si="18"/>
        <v>1035.8724604169997</v>
      </c>
      <c r="D195" s="22">
        <f t="shared" si="19"/>
        <v>2.5832230933007527</v>
      </c>
      <c r="E195" s="22">
        <f t="shared" si="20"/>
        <v>1033.2892373236989</v>
      </c>
      <c r="F195" s="22">
        <f t="shared" si="21"/>
        <v>-3.3978722058236599E-9</v>
      </c>
      <c r="G195" s="20">
        <f t="shared" si="22"/>
        <v>47849</v>
      </c>
    </row>
    <row r="196" spans="1:7" x14ac:dyDescent="0.2">
      <c r="A196" s="21" t="str">
        <f t="shared" si="16"/>
        <v xml:space="preserve"> </v>
      </c>
      <c r="B196" s="21" t="str">
        <f t="shared" si="17"/>
        <v xml:space="preserve"> </v>
      </c>
      <c r="C196" s="21" t="str">
        <f t="shared" si="18"/>
        <v xml:space="preserve"> </v>
      </c>
      <c r="D196" s="21" t="str">
        <f t="shared" si="19"/>
        <v xml:space="preserve"> </v>
      </c>
      <c r="E196" s="21" t="str">
        <f t="shared" si="20"/>
        <v xml:space="preserve"> </v>
      </c>
      <c r="F196" s="21" t="str">
        <f t="shared" si="21"/>
        <v xml:space="preserve"> </v>
      </c>
    </row>
    <row r="197" spans="1:7" x14ac:dyDescent="0.2">
      <c r="A197" s="21" t="str">
        <f t="shared" si="16"/>
        <v xml:space="preserve"> </v>
      </c>
      <c r="B197" s="21" t="str">
        <f t="shared" si="17"/>
        <v xml:space="preserve"> </v>
      </c>
      <c r="C197" s="21" t="str">
        <f t="shared" si="18"/>
        <v xml:space="preserve"> </v>
      </c>
      <c r="D197" s="21" t="str">
        <f t="shared" si="19"/>
        <v xml:space="preserve"> </v>
      </c>
      <c r="E197" s="21" t="str">
        <f t="shared" si="20"/>
        <v xml:space="preserve"> </v>
      </c>
      <c r="F197" s="21" t="str">
        <f t="shared" si="21"/>
        <v xml:space="preserve"> </v>
      </c>
    </row>
    <row r="198" spans="1:7" x14ac:dyDescent="0.2">
      <c r="A198" s="21" t="str">
        <f t="shared" si="16"/>
        <v xml:space="preserve"> </v>
      </c>
      <c r="B198" s="21" t="str">
        <f t="shared" si="17"/>
        <v xml:space="preserve"> </v>
      </c>
      <c r="C198" s="21" t="str">
        <f t="shared" si="18"/>
        <v xml:space="preserve"> </v>
      </c>
      <c r="D198" s="21" t="str">
        <f t="shared" si="19"/>
        <v xml:space="preserve"> </v>
      </c>
      <c r="E198" s="21" t="str">
        <f t="shared" si="20"/>
        <v xml:space="preserve"> </v>
      </c>
      <c r="F198" s="21" t="str">
        <f t="shared" si="21"/>
        <v xml:space="preserve"> </v>
      </c>
    </row>
    <row r="199" spans="1:7" x14ac:dyDescent="0.2">
      <c r="A199" s="21" t="str">
        <f t="shared" si="16"/>
        <v xml:space="preserve"> </v>
      </c>
      <c r="B199" s="21" t="str">
        <f t="shared" si="17"/>
        <v xml:space="preserve"> </v>
      </c>
      <c r="C199" s="21" t="str">
        <f t="shared" si="18"/>
        <v xml:space="preserve"> </v>
      </c>
      <c r="D199" s="21" t="str">
        <f t="shared" si="19"/>
        <v xml:space="preserve"> </v>
      </c>
      <c r="E199" s="21" t="str">
        <f t="shared" si="20"/>
        <v xml:space="preserve"> </v>
      </c>
      <c r="F199" s="21" t="str">
        <f t="shared" si="21"/>
        <v xml:space="preserve"> </v>
      </c>
    </row>
    <row r="200" spans="1:7" x14ac:dyDescent="0.2">
      <c r="A200" s="21" t="str">
        <f t="shared" si="16"/>
        <v xml:space="preserve"> </v>
      </c>
      <c r="B200" s="21" t="str">
        <f t="shared" si="17"/>
        <v xml:space="preserve"> </v>
      </c>
      <c r="C200" s="21" t="str">
        <f t="shared" si="18"/>
        <v xml:space="preserve"> </v>
      </c>
      <c r="D200" s="21" t="str">
        <f t="shared" si="19"/>
        <v xml:space="preserve"> </v>
      </c>
      <c r="E200" s="21" t="str">
        <f t="shared" si="20"/>
        <v xml:space="preserve"> </v>
      </c>
      <c r="F200" s="21" t="str">
        <f t="shared" si="21"/>
        <v xml:space="preserve"> </v>
      </c>
    </row>
    <row r="201" spans="1:7" x14ac:dyDescent="0.2">
      <c r="A201" s="21" t="str">
        <f t="shared" si="16"/>
        <v xml:space="preserve"> </v>
      </c>
      <c r="B201" s="21" t="str">
        <f t="shared" si="17"/>
        <v xml:space="preserve"> </v>
      </c>
      <c r="C201" s="21" t="str">
        <f t="shared" si="18"/>
        <v xml:space="preserve"> </v>
      </c>
      <c r="D201" s="21" t="str">
        <f t="shared" si="19"/>
        <v xml:space="preserve"> </v>
      </c>
      <c r="E201" s="21" t="str">
        <f t="shared" si="20"/>
        <v xml:space="preserve"> </v>
      </c>
      <c r="F201" s="21" t="str">
        <f t="shared" si="21"/>
        <v xml:space="preserve"> </v>
      </c>
    </row>
    <row r="202" spans="1:7" x14ac:dyDescent="0.2">
      <c r="A202" s="21" t="str">
        <f t="shared" si="16"/>
        <v xml:space="preserve"> </v>
      </c>
      <c r="B202" s="21" t="str">
        <f t="shared" si="17"/>
        <v xml:space="preserve"> </v>
      </c>
      <c r="C202" s="21" t="str">
        <f t="shared" si="18"/>
        <v xml:space="preserve"> </v>
      </c>
      <c r="D202" s="21" t="str">
        <f t="shared" si="19"/>
        <v xml:space="preserve"> </v>
      </c>
      <c r="E202" s="21" t="str">
        <f t="shared" si="20"/>
        <v xml:space="preserve"> </v>
      </c>
      <c r="F202" s="21" t="str">
        <f t="shared" si="21"/>
        <v xml:space="preserve"> </v>
      </c>
    </row>
    <row r="203" spans="1:7" x14ac:dyDescent="0.2">
      <c r="A203" s="21" t="str">
        <f t="shared" si="16"/>
        <v xml:space="preserve"> </v>
      </c>
      <c r="B203" s="21" t="str">
        <f t="shared" si="17"/>
        <v xml:space="preserve"> </v>
      </c>
      <c r="C203" s="21" t="str">
        <f t="shared" si="18"/>
        <v xml:space="preserve"> </v>
      </c>
      <c r="D203" s="21" t="str">
        <f t="shared" si="19"/>
        <v xml:space="preserve"> </v>
      </c>
      <c r="E203" s="21" t="str">
        <f t="shared" si="20"/>
        <v xml:space="preserve"> </v>
      </c>
      <c r="F203" s="21" t="str">
        <f t="shared" si="21"/>
        <v xml:space="preserve"> </v>
      </c>
    </row>
    <row r="204" spans="1:7" x14ac:dyDescent="0.2">
      <c r="A204" s="21" t="str">
        <f t="shared" si="16"/>
        <v xml:space="preserve"> </v>
      </c>
      <c r="B204" s="21" t="str">
        <f t="shared" si="17"/>
        <v xml:space="preserve"> </v>
      </c>
      <c r="C204" s="21" t="str">
        <f t="shared" si="18"/>
        <v xml:space="preserve"> </v>
      </c>
      <c r="D204" s="21" t="str">
        <f t="shared" si="19"/>
        <v xml:space="preserve"> </v>
      </c>
      <c r="E204" s="21" t="str">
        <f t="shared" si="20"/>
        <v xml:space="preserve"> </v>
      </c>
      <c r="F204" s="21" t="str">
        <f t="shared" si="21"/>
        <v xml:space="preserve"> </v>
      </c>
    </row>
    <row r="205" spans="1:7" x14ac:dyDescent="0.2">
      <c r="A205" s="21" t="str">
        <f t="shared" si="16"/>
        <v xml:space="preserve"> </v>
      </c>
      <c r="B205" s="21" t="str">
        <f t="shared" si="17"/>
        <v xml:space="preserve"> </v>
      </c>
      <c r="C205" s="21" t="str">
        <f t="shared" si="18"/>
        <v xml:space="preserve"> </v>
      </c>
      <c r="D205" s="21" t="str">
        <f t="shared" si="19"/>
        <v xml:space="preserve"> </v>
      </c>
      <c r="E205" s="21" t="str">
        <f t="shared" si="20"/>
        <v xml:space="preserve"> </v>
      </c>
      <c r="F205" s="21" t="str">
        <f t="shared" si="21"/>
        <v xml:space="preserve"> </v>
      </c>
    </row>
    <row r="206" spans="1:7" x14ac:dyDescent="0.2">
      <c r="A206" s="21" t="str">
        <f t="shared" si="16"/>
        <v xml:space="preserve"> </v>
      </c>
      <c r="B206" s="21" t="str">
        <f t="shared" si="17"/>
        <v xml:space="preserve"> </v>
      </c>
      <c r="C206" s="21" t="str">
        <f t="shared" si="18"/>
        <v xml:space="preserve"> </v>
      </c>
      <c r="D206" s="21" t="str">
        <f t="shared" si="19"/>
        <v xml:space="preserve"> </v>
      </c>
      <c r="E206" s="21" t="str">
        <f t="shared" si="20"/>
        <v xml:space="preserve"> </v>
      </c>
      <c r="F206" s="21" t="str">
        <f t="shared" si="21"/>
        <v xml:space="preserve"> </v>
      </c>
    </row>
    <row r="207" spans="1:7" x14ac:dyDescent="0.2">
      <c r="A207" s="21" t="str">
        <f t="shared" si="16"/>
        <v xml:space="preserve"> </v>
      </c>
      <c r="B207" s="21" t="str">
        <f t="shared" si="17"/>
        <v xml:space="preserve"> </v>
      </c>
      <c r="C207" s="21" t="str">
        <f t="shared" si="18"/>
        <v xml:space="preserve"> </v>
      </c>
      <c r="D207" s="21" t="str">
        <f t="shared" si="19"/>
        <v xml:space="preserve"> </v>
      </c>
      <c r="E207" s="21" t="str">
        <f t="shared" si="20"/>
        <v xml:space="preserve"> </v>
      </c>
      <c r="F207" s="21" t="str">
        <f t="shared" si="21"/>
        <v xml:space="preserve"> </v>
      </c>
    </row>
    <row r="208" spans="1:7" x14ac:dyDescent="0.2">
      <c r="A208" s="21" t="str">
        <f t="shared" si="16"/>
        <v xml:space="preserve"> </v>
      </c>
      <c r="B208" s="21" t="str">
        <f t="shared" si="17"/>
        <v xml:space="preserve"> </v>
      </c>
      <c r="C208" s="21" t="str">
        <f t="shared" si="18"/>
        <v xml:space="preserve"> </v>
      </c>
      <c r="D208" s="21" t="str">
        <f t="shared" si="19"/>
        <v xml:space="preserve"> </v>
      </c>
      <c r="E208" s="21" t="str">
        <f t="shared" si="20"/>
        <v xml:space="preserve"> </v>
      </c>
      <c r="F208" s="21" t="str">
        <f t="shared" si="21"/>
        <v xml:space="preserve"> </v>
      </c>
    </row>
    <row r="209" spans="1:6" x14ac:dyDescent="0.2">
      <c r="A209" s="21" t="str">
        <f t="shared" si="16"/>
        <v xml:space="preserve"> </v>
      </c>
      <c r="B209" s="21" t="str">
        <f t="shared" si="17"/>
        <v xml:space="preserve"> </v>
      </c>
      <c r="C209" s="21" t="str">
        <f t="shared" si="18"/>
        <v xml:space="preserve"> </v>
      </c>
      <c r="D209" s="21" t="str">
        <f t="shared" si="19"/>
        <v xml:space="preserve"> </v>
      </c>
      <c r="E209" s="21" t="str">
        <f t="shared" si="20"/>
        <v xml:space="preserve"> </v>
      </c>
      <c r="F209" s="21" t="str">
        <f t="shared" si="21"/>
        <v xml:space="preserve"> </v>
      </c>
    </row>
    <row r="210" spans="1:6" x14ac:dyDescent="0.2">
      <c r="A210" s="21" t="str">
        <f t="shared" ref="A210:A273" si="23">IF(A209=" "," ",IF(A209+1&gt;$B$10," ",A209+1))</f>
        <v xml:space="preserve"> </v>
      </c>
      <c r="B210" s="21" t="str">
        <f t="shared" ref="B210:B273" si="24">IF(A209=" "," ",IF(A209+1&gt;$B$10," ",F209))</f>
        <v xml:space="preserve"> </v>
      </c>
      <c r="C210" s="21" t="str">
        <f t="shared" ref="C210:C273" si="25">IF(A209=" "," ",IF(A209+1&gt;$B$10," ",C209))</f>
        <v xml:space="preserve"> </v>
      </c>
      <c r="D210" s="21" t="str">
        <f t="shared" ref="D210:D273" si="26">IF(A209=" "," ",IF(A209+1&gt;$B$10," ",B210*$C$10))</f>
        <v xml:space="preserve"> </v>
      </c>
      <c r="E210" s="21" t="str">
        <f t="shared" ref="E210:E273" si="27">IF(A209=" "," ",IF(A209+1&gt;$B$10," ",C210-D210))</f>
        <v xml:space="preserve"> </v>
      </c>
      <c r="F210" s="21" t="str">
        <f t="shared" ref="F210:F273" si="28">IF(A209=" "," ",IF(A209+1&gt;$B$10," ",B210-E210))</f>
        <v xml:space="preserve"> </v>
      </c>
    </row>
    <row r="211" spans="1:6" x14ac:dyDescent="0.2">
      <c r="A211" s="21" t="str">
        <f t="shared" si="23"/>
        <v xml:space="preserve"> </v>
      </c>
      <c r="B211" s="21" t="str">
        <f t="shared" si="24"/>
        <v xml:space="preserve"> </v>
      </c>
      <c r="C211" s="21" t="str">
        <f t="shared" si="25"/>
        <v xml:space="preserve"> </v>
      </c>
      <c r="D211" s="21" t="str">
        <f t="shared" si="26"/>
        <v xml:space="preserve"> </v>
      </c>
      <c r="E211" s="21" t="str">
        <f t="shared" si="27"/>
        <v xml:space="preserve"> </v>
      </c>
      <c r="F211" s="21" t="str">
        <f t="shared" si="28"/>
        <v xml:space="preserve"> </v>
      </c>
    </row>
    <row r="212" spans="1:6" x14ac:dyDescent="0.2">
      <c r="A212" s="21" t="str">
        <f t="shared" si="23"/>
        <v xml:space="preserve"> </v>
      </c>
      <c r="B212" s="21" t="str">
        <f t="shared" si="24"/>
        <v xml:space="preserve"> </v>
      </c>
      <c r="C212" s="21" t="str">
        <f t="shared" si="25"/>
        <v xml:space="preserve"> </v>
      </c>
      <c r="D212" s="21" t="str">
        <f t="shared" si="26"/>
        <v xml:space="preserve"> </v>
      </c>
      <c r="E212" s="21" t="str">
        <f t="shared" si="27"/>
        <v xml:space="preserve"> </v>
      </c>
      <c r="F212" s="21" t="str">
        <f t="shared" si="28"/>
        <v xml:space="preserve"> </v>
      </c>
    </row>
    <row r="213" spans="1:6" x14ac:dyDescent="0.2">
      <c r="A213" s="21" t="str">
        <f t="shared" si="23"/>
        <v xml:space="preserve"> </v>
      </c>
      <c r="B213" s="21" t="str">
        <f t="shared" si="24"/>
        <v xml:space="preserve"> </v>
      </c>
      <c r="C213" s="21" t="str">
        <f t="shared" si="25"/>
        <v xml:space="preserve"> </v>
      </c>
      <c r="D213" s="21" t="str">
        <f t="shared" si="26"/>
        <v xml:space="preserve"> </v>
      </c>
      <c r="E213" s="21" t="str">
        <f t="shared" si="27"/>
        <v xml:space="preserve"> </v>
      </c>
      <c r="F213" s="21" t="str">
        <f t="shared" si="28"/>
        <v xml:space="preserve"> </v>
      </c>
    </row>
    <row r="214" spans="1:6" x14ac:dyDescent="0.2">
      <c r="A214" s="21" t="str">
        <f t="shared" si="23"/>
        <v xml:space="preserve"> </v>
      </c>
      <c r="B214" s="21" t="str">
        <f t="shared" si="24"/>
        <v xml:space="preserve"> </v>
      </c>
      <c r="C214" s="21" t="str">
        <f t="shared" si="25"/>
        <v xml:space="preserve"> </v>
      </c>
      <c r="D214" s="21" t="str">
        <f t="shared" si="26"/>
        <v xml:space="preserve"> </v>
      </c>
      <c r="E214" s="21" t="str">
        <f t="shared" si="27"/>
        <v xml:space="preserve"> </v>
      </c>
      <c r="F214" s="21" t="str">
        <f t="shared" si="28"/>
        <v xml:space="preserve"> </v>
      </c>
    </row>
    <row r="215" spans="1:6" x14ac:dyDescent="0.2">
      <c r="A215" s="21" t="str">
        <f t="shared" si="23"/>
        <v xml:space="preserve"> </v>
      </c>
      <c r="B215" s="21" t="str">
        <f t="shared" si="24"/>
        <v xml:space="preserve"> </v>
      </c>
      <c r="C215" s="21" t="str">
        <f t="shared" si="25"/>
        <v xml:space="preserve"> </v>
      </c>
      <c r="D215" s="21" t="str">
        <f t="shared" si="26"/>
        <v xml:space="preserve"> </v>
      </c>
      <c r="E215" s="21" t="str">
        <f t="shared" si="27"/>
        <v xml:space="preserve"> </v>
      </c>
      <c r="F215" s="21" t="str">
        <f t="shared" si="28"/>
        <v xml:space="preserve"> </v>
      </c>
    </row>
    <row r="216" spans="1:6" x14ac:dyDescent="0.2">
      <c r="A216" s="21" t="str">
        <f t="shared" si="23"/>
        <v xml:space="preserve"> </v>
      </c>
      <c r="B216" s="21" t="str">
        <f t="shared" si="24"/>
        <v xml:space="preserve"> </v>
      </c>
      <c r="C216" s="21" t="str">
        <f t="shared" si="25"/>
        <v xml:space="preserve"> </v>
      </c>
      <c r="D216" s="21" t="str">
        <f t="shared" si="26"/>
        <v xml:space="preserve"> </v>
      </c>
      <c r="E216" s="21" t="str">
        <f t="shared" si="27"/>
        <v xml:space="preserve"> </v>
      </c>
      <c r="F216" s="21" t="str">
        <f t="shared" si="28"/>
        <v xml:space="preserve"> </v>
      </c>
    </row>
    <row r="217" spans="1:6" x14ac:dyDescent="0.2">
      <c r="A217" s="21" t="str">
        <f t="shared" si="23"/>
        <v xml:space="preserve"> </v>
      </c>
      <c r="B217" s="21" t="str">
        <f t="shared" si="24"/>
        <v xml:space="preserve"> </v>
      </c>
      <c r="C217" s="21" t="str">
        <f t="shared" si="25"/>
        <v xml:space="preserve"> </v>
      </c>
      <c r="D217" s="21" t="str">
        <f t="shared" si="26"/>
        <v xml:space="preserve"> </v>
      </c>
      <c r="E217" s="21" t="str">
        <f t="shared" si="27"/>
        <v xml:space="preserve"> </v>
      </c>
      <c r="F217" s="21" t="str">
        <f t="shared" si="28"/>
        <v xml:space="preserve"> </v>
      </c>
    </row>
    <row r="218" spans="1:6" x14ac:dyDescent="0.2">
      <c r="A218" s="21" t="str">
        <f t="shared" si="23"/>
        <v xml:space="preserve"> </v>
      </c>
      <c r="B218" s="21" t="str">
        <f t="shared" si="24"/>
        <v xml:space="preserve"> </v>
      </c>
      <c r="C218" s="21" t="str">
        <f t="shared" si="25"/>
        <v xml:space="preserve"> </v>
      </c>
      <c r="D218" s="21" t="str">
        <f t="shared" si="26"/>
        <v xml:space="preserve"> </v>
      </c>
      <c r="E218" s="21" t="str">
        <f t="shared" si="27"/>
        <v xml:space="preserve"> </v>
      </c>
      <c r="F218" s="21" t="str">
        <f t="shared" si="28"/>
        <v xml:space="preserve"> </v>
      </c>
    </row>
    <row r="219" spans="1:6" x14ac:dyDescent="0.2">
      <c r="A219" s="21" t="str">
        <f t="shared" si="23"/>
        <v xml:space="preserve"> </v>
      </c>
      <c r="B219" s="21" t="str">
        <f t="shared" si="24"/>
        <v xml:space="preserve"> </v>
      </c>
      <c r="C219" s="21" t="str">
        <f t="shared" si="25"/>
        <v xml:space="preserve"> </v>
      </c>
      <c r="D219" s="21" t="str">
        <f t="shared" si="26"/>
        <v xml:space="preserve"> </v>
      </c>
      <c r="E219" s="21" t="str">
        <f t="shared" si="27"/>
        <v xml:space="preserve"> </v>
      </c>
      <c r="F219" s="21" t="str">
        <f t="shared" si="28"/>
        <v xml:space="preserve"> </v>
      </c>
    </row>
    <row r="220" spans="1:6" x14ac:dyDescent="0.2">
      <c r="A220" s="21" t="str">
        <f t="shared" si="23"/>
        <v xml:space="preserve"> </v>
      </c>
      <c r="B220" s="21" t="str">
        <f t="shared" si="24"/>
        <v xml:space="preserve"> </v>
      </c>
      <c r="C220" s="21" t="str">
        <f t="shared" si="25"/>
        <v xml:space="preserve"> </v>
      </c>
      <c r="D220" s="21" t="str">
        <f t="shared" si="26"/>
        <v xml:space="preserve"> </v>
      </c>
      <c r="E220" s="21" t="str">
        <f t="shared" si="27"/>
        <v xml:space="preserve"> </v>
      </c>
      <c r="F220" s="21" t="str">
        <f t="shared" si="28"/>
        <v xml:space="preserve"> </v>
      </c>
    </row>
    <row r="221" spans="1:6" x14ac:dyDescent="0.2">
      <c r="A221" s="21" t="str">
        <f t="shared" si="23"/>
        <v xml:space="preserve"> </v>
      </c>
      <c r="B221" s="21" t="str">
        <f t="shared" si="24"/>
        <v xml:space="preserve"> </v>
      </c>
      <c r="C221" s="21" t="str">
        <f t="shared" si="25"/>
        <v xml:space="preserve"> </v>
      </c>
      <c r="D221" s="21" t="str">
        <f t="shared" si="26"/>
        <v xml:space="preserve"> </v>
      </c>
      <c r="E221" s="21" t="str">
        <f t="shared" si="27"/>
        <v xml:space="preserve"> </v>
      </c>
      <c r="F221" s="21" t="str">
        <f t="shared" si="28"/>
        <v xml:space="preserve"> </v>
      </c>
    </row>
    <row r="222" spans="1:6" x14ac:dyDescent="0.2">
      <c r="A222" s="21" t="str">
        <f t="shared" si="23"/>
        <v xml:space="preserve"> </v>
      </c>
      <c r="B222" s="21" t="str">
        <f t="shared" si="24"/>
        <v xml:space="preserve"> </v>
      </c>
      <c r="C222" s="21" t="str">
        <f t="shared" si="25"/>
        <v xml:space="preserve"> </v>
      </c>
      <c r="D222" s="21" t="str">
        <f t="shared" si="26"/>
        <v xml:space="preserve"> </v>
      </c>
      <c r="E222" s="21" t="str">
        <f t="shared" si="27"/>
        <v xml:space="preserve"> </v>
      </c>
      <c r="F222" s="21" t="str">
        <f t="shared" si="28"/>
        <v xml:space="preserve"> </v>
      </c>
    </row>
    <row r="223" spans="1:6" x14ac:dyDescent="0.2">
      <c r="A223" s="21" t="str">
        <f t="shared" si="23"/>
        <v xml:space="preserve"> </v>
      </c>
      <c r="B223" s="21" t="str">
        <f t="shared" si="24"/>
        <v xml:space="preserve"> </v>
      </c>
      <c r="C223" s="21" t="str">
        <f t="shared" si="25"/>
        <v xml:space="preserve"> </v>
      </c>
      <c r="D223" s="21" t="str">
        <f t="shared" si="26"/>
        <v xml:space="preserve"> </v>
      </c>
      <c r="E223" s="21" t="str">
        <f t="shared" si="27"/>
        <v xml:space="preserve"> </v>
      </c>
      <c r="F223" s="21" t="str">
        <f t="shared" si="28"/>
        <v xml:space="preserve"> </v>
      </c>
    </row>
    <row r="224" spans="1:6" x14ac:dyDescent="0.2">
      <c r="A224" s="21" t="str">
        <f t="shared" si="23"/>
        <v xml:space="preserve"> </v>
      </c>
      <c r="B224" s="21" t="str">
        <f t="shared" si="24"/>
        <v xml:space="preserve"> </v>
      </c>
      <c r="C224" s="21" t="str">
        <f t="shared" si="25"/>
        <v xml:space="preserve"> </v>
      </c>
      <c r="D224" s="21" t="str">
        <f t="shared" si="26"/>
        <v xml:space="preserve"> </v>
      </c>
      <c r="E224" s="21" t="str">
        <f t="shared" si="27"/>
        <v xml:space="preserve"> </v>
      </c>
      <c r="F224" s="21" t="str">
        <f t="shared" si="28"/>
        <v xml:space="preserve"> </v>
      </c>
    </row>
    <row r="225" spans="1:6" x14ac:dyDescent="0.2">
      <c r="A225" s="21" t="str">
        <f t="shared" si="23"/>
        <v xml:space="preserve"> </v>
      </c>
      <c r="B225" s="21" t="str">
        <f t="shared" si="24"/>
        <v xml:space="preserve"> </v>
      </c>
      <c r="C225" s="21" t="str">
        <f t="shared" si="25"/>
        <v xml:space="preserve"> </v>
      </c>
      <c r="D225" s="21" t="str">
        <f t="shared" si="26"/>
        <v xml:space="preserve"> </v>
      </c>
      <c r="E225" s="21" t="str">
        <f t="shared" si="27"/>
        <v xml:space="preserve"> </v>
      </c>
      <c r="F225" s="21" t="str">
        <f t="shared" si="28"/>
        <v xml:space="preserve"> </v>
      </c>
    </row>
    <row r="226" spans="1:6" x14ac:dyDescent="0.2">
      <c r="A226" s="21" t="str">
        <f t="shared" si="23"/>
        <v xml:space="preserve"> </v>
      </c>
      <c r="B226" s="21" t="str">
        <f t="shared" si="24"/>
        <v xml:space="preserve"> </v>
      </c>
      <c r="C226" s="21" t="str">
        <f t="shared" si="25"/>
        <v xml:space="preserve"> </v>
      </c>
      <c r="D226" s="21" t="str">
        <f t="shared" si="26"/>
        <v xml:space="preserve"> </v>
      </c>
      <c r="E226" s="21" t="str">
        <f t="shared" si="27"/>
        <v xml:space="preserve"> </v>
      </c>
      <c r="F226" s="21" t="str">
        <f t="shared" si="28"/>
        <v xml:space="preserve"> </v>
      </c>
    </row>
    <row r="227" spans="1:6" x14ac:dyDescent="0.2">
      <c r="A227" s="21" t="str">
        <f t="shared" si="23"/>
        <v xml:space="preserve"> </v>
      </c>
      <c r="B227" s="21" t="str">
        <f t="shared" si="24"/>
        <v xml:space="preserve"> </v>
      </c>
      <c r="C227" s="21" t="str">
        <f t="shared" si="25"/>
        <v xml:space="preserve"> </v>
      </c>
      <c r="D227" s="21" t="str">
        <f t="shared" si="26"/>
        <v xml:space="preserve"> </v>
      </c>
      <c r="E227" s="21" t="str">
        <f t="shared" si="27"/>
        <v xml:space="preserve"> </v>
      </c>
      <c r="F227" s="21" t="str">
        <f t="shared" si="28"/>
        <v xml:space="preserve"> </v>
      </c>
    </row>
    <row r="228" spans="1:6" x14ac:dyDescent="0.2">
      <c r="A228" s="21" t="str">
        <f t="shared" si="23"/>
        <v xml:space="preserve"> </v>
      </c>
      <c r="B228" s="21" t="str">
        <f t="shared" si="24"/>
        <v xml:space="preserve"> </v>
      </c>
      <c r="C228" s="21" t="str">
        <f t="shared" si="25"/>
        <v xml:space="preserve"> </v>
      </c>
      <c r="D228" s="21" t="str">
        <f t="shared" si="26"/>
        <v xml:space="preserve"> </v>
      </c>
      <c r="E228" s="21" t="str">
        <f t="shared" si="27"/>
        <v xml:space="preserve"> </v>
      </c>
      <c r="F228" s="21" t="str">
        <f t="shared" si="28"/>
        <v xml:space="preserve"> </v>
      </c>
    </row>
    <row r="229" spans="1:6" x14ac:dyDescent="0.2">
      <c r="A229" s="21" t="str">
        <f t="shared" si="23"/>
        <v xml:space="preserve"> </v>
      </c>
      <c r="B229" s="21" t="str">
        <f t="shared" si="24"/>
        <v xml:space="preserve"> </v>
      </c>
      <c r="C229" s="21" t="str">
        <f t="shared" si="25"/>
        <v xml:space="preserve"> </v>
      </c>
      <c r="D229" s="21" t="str">
        <f t="shared" si="26"/>
        <v xml:space="preserve"> </v>
      </c>
      <c r="E229" s="21" t="str">
        <f t="shared" si="27"/>
        <v xml:space="preserve"> </v>
      </c>
      <c r="F229" s="21" t="str">
        <f t="shared" si="28"/>
        <v xml:space="preserve"> </v>
      </c>
    </row>
    <row r="230" spans="1:6" x14ac:dyDescent="0.2">
      <c r="A230" s="21" t="str">
        <f t="shared" si="23"/>
        <v xml:space="preserve"> </v>
      </c>
      <c r="B230" s="21" t="str">
        <f t="shared" si="24"/>
        <v xml:space="preserve"> </v>
      </c>
      <c r="C230" s="21" t="str">
        <f t="shared" si="25"/>
        <v xml:space="preserve"> </v>
      </c>
      <c r="D230" s="21" t="str">
        <f t="shared" si="26"/>
        <v xml:space="preserve"> </v>
      </c>
      <c r="E230" s="21" t="str">
        <f t="shared" si="27"/>
        <v xml:space="preserve"> </v>
      </c>
      <c r="F230" s="21" t="str">
        <f t="shared" si="28"/>
        <v xml:space="preserve"> </v>
      </c>
    </row>
    <row r="231" spans="1:6" x14ac:dyDescent="0.2">
      <c r="A231" s="21" t="str">
        <f t="shared" si="23"/>
        <v xml:space="preserve"> </v>
      </c>
      <c r="B231" s="21" t="str">
        <f t="shared" si="24"/>
        <v xml:space="preserve"> </v>
      </c>
      <c r="C231" s="21" t="str">
        <f t="shared" si="25"/>
        <v xml:space="preserve"> </v>
      </c>
      <c r="D231" s="21" t="str">
        <f t="shared" si="26"/>
        <v xml:space="preserve"> </v>
      </c>
      <c r="E231" s="21" t="str">
        <f t="shared" si="27"/>
        <v xml:space="preserve"> </v>
      </c>
      <c r="F231" s="21" t="str">
        <f t="shared" si="28"/>
        <v xml:space="preserve"> </v>
      </c>
    </row>
    <row r="232" spans="1:6" x14ac:dyDescent="0.2">
      <c r="A232" s="21" t="str">
        <f t="shared" si="23"/>
        <v xml:space="preserve"> </v>
      </c>
      <c r="B232" s="21" t="str">
        <f t="shared" si="24"/>
        <v xml:space="preserve"> </v>
      </c>
      <c r="C232" s="21" t="str">
        <f t="shared" si="25"/>
        <v xml:space="preserve"> </v>
      </c>
      <c r="D232" s="21" t="str">
        <f t="shared" si="26"/>
        <v xml:space="preserve"> </v>
      </c>
      <c r="E232" s="21" t="str">
        <f t="shared" si="27"/>
        <v xml:space="preserve"> </v>
      </c>
      <c r="F232" s="21" t="str">
        <f t="shared" si="28"/>
        <v xml:space="preserve"> </v>
      </c>
    </row>
    <row r="233" spans="1:6" x14ac:dyDescent="0.2">
      <c r="A233" s="21" t="str">
        <f t="shared" si="23"/>
        <v xml:space="preserve"> </v>
      </c>
      <c r="B233" s="21" t="str">
        <f t="shared" si="24"/>
        <v xml:space="preserve"> </v>
      </c>
      <c r="C233" s="21" t="str">
        <f t="shared" si="25"/>
        <v xml:space="preserve"> </v>
      </c>
      <c r="D233" s="21" t="str">
        <f t="shared" si="26"/>
        <v xml:space="preserve"> </v>
      </c>
      <c r="E233" s="21" t="str">
        <f t="shared" si="27"/>
        <v xml:space="preserve"> </v>
      </c>
      <c r="F233" s="21" t="str">
        <f t="shared" si="28"/>
        <v xml:space="preserve"> </v>
      </c>
    </row>
    <row r="234" spans="1:6" x14ac:dyDescent="0.2">
      <c r="A234" s="21" t="str">
        <f t="shared" si="23"/>
        <v xml:space="preserve"> </v>
      </c>
      <c r="B234" s="21" t="str">
        <f t="shared" si="24"/>
        <v xml:space="preserve"> </v>
      </c>
      <c r="C234" s="21" t="str">
        <f t="shared" si="25"/>
        <v xml:space="preserve"> </v>
      </c>
      <c r="D234" s="21" t="str">
        <f t="shared" si="26"/>
        <v xml:space="preserve"> </v>
      </c>
      <c r="E234" s="21" t="str">
        <f t="shared" si="27"/>
        <v xml:space="preserve"> </v>
      </c>
      <c r="F234" s="21" t="str">
        <f t="shared" si="28"/>
        <v xml:space="preserve"> </v>
      </c>
    </row>
    <row r="235" spans="1:6" x14ac:dyDescent="0.2">
      <c r="A235" s="21" t="str">
        <f t="shared" si="23"/>
        <v xml:space="preserve"> </v>
      </c>
      <c r="B235" s="21" t="str">
        <f t="shared" si="24"/>
        <v xml:space="preserve"> </v>
      </c>
      <c r="C235" s="21" t="str">
        <f t="shared" si="25"/>
        <v xml:space="preserve"> </v>
      </c>
      <c r="D235" s="21" t="str">
        <f t="shared" si="26"/>
        <v xml:space="preserve"> </v>
      </c>
      <c r="E235" s="21" t="str">
        <f t="shared" si="27"/>
        <v xml:space="preserve"> </v>
      </c>
      <c r="F235" s="21" t="str">
        <f t="shared" si="28"/>
        <v xml:space="preserve"> </v>
      </c>
    </row>
    <row r="236" spans="1:6" x14ac:dyDescent="0.2">
      <c r="A236" s="21" t="str">
        <f t="shared" si="23"/>
        <v xml:space="preserve"> </v>
      </c>
      <c r="B236" s="21" t="str">
        <f t="shared" si="24"/>
        <v xml:space="preserve"> </v>
      </c>
      <c r="C236" s="21" t="str">
        <f t="shared" si="25"/>
        <v xml:space="preserve"> </v>
      </c>
      <c r="D236" s="21" t="str">
        <f t="shared" si="26"/>
        <v xml:space="preserve"> </v>
      </c>
      <c r="E236" s="21" t="str">
        <f t="shared" si="27"/>
        <v xml:space="preserve"> </v>
      </c>
      <c r="F236" s="21" t="str">
        <f t="shared" si="28"/>
        <v xml:space="preserve"> </v>
      </c>
    </row>
    <row r="237" spans="1:6" x14ac:dyDescent="0.2">
      <c r="A237" s="21" t="str">
        <f t="shared" si="23"/>
        <v xml:space="preserve"> </v>
      </c>
      <c r="B237" s="21" t="str">
        <f t="shared" si="24"/>
        <v xml:space="preserve"> </v>
      </c>
      <c r="C237" s="21" t="str">
        <f t="shared" si="25"/>
        <v xml:space="preserve"> </v>
      </c>
      <c r="D237" s="21" t="str">
        <f t="shared" si="26"/>
        <v xml:space="preserve"> </v>
      </c>
      <c r="E237" s="21" t="str">
        <f t="shared" si="27"/>
        <v xml:space="preserve"> </v>
      </c>
      <c r="F237" s="21" t="str">
        <f t="shared" si="28"/>
        <v xml:space="preserve"> </v>
      </c>
    </row>
    <row r="238" spans="1:6" x14ac:dyDescent="0.2">
      <c r="A238" s="21" t="str">
        <f t="shared" si="23"/>
        <v xml:space="preserve"> </v>
      </c>
      <c r="B238" s="21" t="str">
        <f t="shared" si="24"/>
        <v xml:space="preserve"> </v>
      </c>
      <c r="C238" s="21" t="str">
        <f t="shared" si="25"/>
        <v xml:space="preserve"> </v>
      </c>
      <c r="D238" s="21" t="str">
        <f t="shared" si="26"/>
        <v xml:space="preserve"> </v>
      </c>
      <c r="E238" s="21" t="str">
        <f t="shared" si="27"/>
        <v xml:space="preserve"> </v>
      </c>
      <c r="F238" s="21" t="str">
        <f t="shared" si="28"/>
        <v xml:space="preserve"> </v>
      </c>
    </row>
    <row r="239" spans="1:6" x14ac:dyDescent="0.2">
      <c r="A239" s="21" t="str">
        <f t="shared" si="23"/>
        <v xml:space="preserve"> </v>
      </c>
      <c r="B239" s="21" t="str">
        <f t="shared" si="24"/>
        <v xml:space="preserve"> </v>
      </c>
      <c r="C239" s="21" t="str">
        <f t="shared" si="25"/>
        <v xml:space="preserve"> </v>
      </c>
      <c r="D239" s="21" t="str">
        <f t="shared" si="26"/>
        <v xml:space="preserve"> </v>
      </c>
      <c r="E239" s="21" t="str">
        <f t="shared" si="27"/>
        <v xml:space="preserve"> </v>
      </c>
      <c r="F239" s="21" t="str">
        <f t="shared" si="28"/>
        <v xml:space="preserve"> </v>
      </c>
    </row>
    <row r="240" spans="1:6" x14ac:dyDescent="0.2">
      <c r="A240" s="21" t="str">
        <f t="shared" si="23"/>
        <v xml:space="preserve"> </v>
      </c>
      <c r="B240" s="21" t="str">
        <f t="shared" si="24"/>
        <v xml:space="preserve"> </v>
      </c>
      <c r="C240" s="21" t="str">
        <f t="shared" si="25"/>
        <v xml:space="preserve"> </v>
      </c>
      <c r="D240" s="21" t="str">
        <f t="shared" si="26"/>
        <v xml:space="preserve"> </v>
      </c>
      <c r="E240" s="21" t="str">
        <f t="shared" si="27"/>
        <v xml:space="preserve"> </v>
      </c>
      <c r="F240" s="21" t="str">
        <f t="shared" si="28"/>
        <v xml:space="preserve"> </v>
      </c>
    </row>
    <row r="241" spans="1:6" x14ac:dyDescent="0.2">
      <c r="A241" s="21" t="str">
        <f t="shared" si="23"/>
        <v xml:space="preserve"> </v>
      </c>
      <c r="B241" s="21" t="str">
        <f t="shared" si="24"/>
        <v xml:space="preserve"> </v>
      </c>
      <c r="C241" s="21" t="str">
        <f t="shared" si="25"/>
        <v xml:space="preserve"> </v>
      </c>
      <c r="D241" s="21" t="str">
        <f t="shared" si="26"/>
        <v xml:space="preserve"> </v>
      </c>
      <c r="E241" s="21" t="str">
        <f t="shared" si="27"/>
        <v xml:space="preserve"> </v>
      </c>
      <c r="F241" s="21" t="str">
        <f t="shared" si="28"/>
        <v xml:space="preserve"> </v>
      </c>
    </row>
    <row r="242" spans="1:6" x14ac:dyDescent="0.2">
      <c r="A242" s="21" t="str">
        <f t="shared" si="23"/>
        <v xml:space="preserve"> </v>
      </c>
      <c r="B242" s="21" t="str">
        <f t="shared" si="24"/>
        <v xml:space="preserve"> </v>
      </c>
      <c r="C242" s="21" t="str">
        <f t="shared" si="25"/>
        <v xml:space="preserve"> </v>
      </c>
      <c r="D242" s="21" t="str">
        <f t="shared" si="26"/>
        <v xml:space="preserve"> </v>
      </c>
      <c r="E242" s="21" t="str">
        <f t="shared" si="27"/>
        <v xml:space="preserve"> </v>
      </c>
      <c r="F242" s="21" t="str">
        <f t="shared" si="28"/>
        <v xml:space="preserve"> </v>
      </c>
    </row>
    <row r="243" spans="1:6" x14ac:dyDescent="0.2">
      <c r="A243" s="21" t="str">
        <f t="shared" si="23"/>
        <v xml:space="preserve"> </v>
      </c>
      <c r="B243" s="21" t="str">
        <f t="shared" si="24"/>
        <v xml:space="preserve"> </v>
      </c>
      <c r="C243" s="21" t="str">
        <f t="shared" si="25"/>
        <v xml:space="preserve"> </v>
      </c>
      <c r="D243" s="21" t="str">
        <f t="shared" si="26"/>
        <v xml:space="preserve"> </v>
      </c>
      <c r="E243" s="21" t="str">
        <f t="shared" si="27"/>
        <v xml:space="preserve"> </v>
      </c>
      <c r="F243" s="21" t="str">
        <f t="shared" si="28"/>
        <v xml:space="preserve"> </v>
      </c>
    </row>
    <row r="244" spans="1:6" x14ac:dyDescent="0.2">
      <c r="A244" s="21" t="str">
        <f t="shared" si="23"/>
        <v xml:space="preserve"> </v>
      </c>
      <c r="B244" s="21" t="str">
        <f t="shared" si="24"/>
        <v xml:space="preserve"> </v>
      </c>
      <c r="C244" s="21" t="str">
        <f t="shared" si="25"/>
        <v xml:space="preserve"> </v>
      </c>
      <c r="D244" s="21" t="str">
        <f t="shared" si="26"/>
        <v xml:space="preserve"> </v>
      </c>
      <c r="E244" s="21" t="str">
        <f t="shared" si="27"/>
        <v xml:space="preserve"> </v>
      </c>
      <c r="F244" s="21" t="str">
        <f t="shared" si="28"/>
        <v xml:space="preserve"> </v>
      </c>
    </row>
    <row r="245" spans="1:6" x14ac:dyDescent="0.2">
      <c r="A245" s="21" t="str">
        <f t="shared" si="23"/>
        <v xml:space="preserve"> </v>
      </c>
      <c r="B245" s="21" t="str">
        <f t="shared" si="24"/>
        <v xml:space="preserve"> </v>
      </c>
      <c r="C245" s="21" t="str">
        <f t="shared" si="25"/>
        <v xml:space="preserve"> </v>
      </c>
      <c r="D245" s="21" t="str">
        <f t="shared" si="26"/>
        <v xml:space="preserve"> </v>
      </c>
      <c r="E245" s="21" t="str">
        <f t="shared" si="27"/>
        <v xml:space="preserve"> </v>
      </c>
      <c r="F245" s="21" t="str">
        <f t="shared" si="28"/>
        <v xml:space="preserve"> </v>
      </c>
    </row>
    <row r="246" spans="1:6" x14ac:dyDescent="0.2">
      <c r="A246" s="21" t="str">
        <f t="shared" si="23"/>
        <v xml:space="preserve"> </v>
      </c>
      <c r="B246" s="21" t="str">
        <f t="shared" si="24"/>
        <v xml:space="preserve"> </v>
      </c>
      <c r="C246" s="21" t="str">
        <f t="shared" si="25"/>
        <v xml:space="preserve"> </v>
      </c>
      <c r="D246" s="21" t="str">
        <f t="shared" si="26"/>
        <v xml:space="preserve"> </v>
      </c>
      <c r="E246" s="21" t="str">
        <f t="shared" si="27"/>
        <v xml:space="preserve"> </v>
      </c>
      <c r="F246" s="21" t="str">
        <f t="shared" si="28"/>
        <v xml:space="preserve"> </v>
      </c>
    </row>
    <row r="247" spans="1:6" x14ac:dyDescent="0.2">
      <c r="A247" s="21" t="str">
        <f t="shared" si="23"/>
        <v xml:space="preserve"> </v>
      </c>
      <c r="B247" s="21" t="str">
        <f t="shared" si="24"/>
        <v xml:space="preserve"> </v>
      </c>
      <c r="C247" s="21" t="str">
        <f t="shared" si="25"/>
        <v xml:space="preserve"> </v>
      </c>
      <c r="D247" s="21" t="str">
        <f t="shared" si="26"/>
        <v xml:space="preserve"> </v>
      </c>
      <c r="E247" s="21" t="str">
        <f t="shared" si="27"/>
        <v xml:space="preserve"> </v>
      </c>
      <c r="F247" s="21" t="str">
        <f t="shared" si="28"/>
        <v xml:space="preserve"> </v>
      </c>
    </row>
    <row r="248" spans="1:6" x14ac:dyDescent="0.2">
      <c r="A248" s="21" t="str">
        <f t="shared" si="23"/>
        <v xml:space="preserve"> </v>
      </c>
      <c r="B248" s="21" t="str">
        <f t="shared" si="24"/>
        <v xml:space="preserve"> </v>
      </c>
      <c r="C248" s="21" t="str">
        <f t="shared" si="25"/>
        <v xml:space="preserve"> </v>
      </c>
      <c r="D248" s="21" t="str">
        <f t="shared" si="26"/>
        <v xml:space="preserve"> </v>
      </c>
      <c r="E248" s="21" t="str">
        <f t="shared" si="27"/>
        <v xml:space="preserve"> </v>
      </c>
      <c r="F248" s="21" t="str">
        <f t="shared" si="28"/>
        <v xml:space="preserve"> </v>
      </c>
    </row>
    <row r="249" spans="1:6" x14ac:dyDescent="0.2">
      <c r="A249" s="21" t="str">
        <f t="shared" si="23"/>
        <v xml:space="preserve"> </v>
      </c>
      <c r="B249" s="21" t="str">
        <f t="shared" si="24"/>
        <v xml:space="preserve"> </v>
      </c>
      <c r="C249" s="21" t="str">
        <f t="shared" si="25"/>
        <v xml:space="preserve"> </v>
      </c>
      <c r="D249" s="21" t="str">
        <f t="shared" si="26"/>
        <v xml:space="preserve"> </v>
      </c>
      <c r="E249" s="21" t="str">
        <f t="shared" si="27"/>
        <v xml:space="preserve"> </v>
      </c>
      <c r="F249" s="21" t="str">
        <f t="shared" si="28"/>
        <v xml:space="preserve"> </v>
      </c>
    </row>
    <row r="250" spans="1:6" x14ac:dyDescent="0.2">
      <c r="A250" s="21" t="str">
        <f t="shared" si="23"/>
        <v xml:space="preserve"> </v>
      </c>
      <c r="B250" s="21" t="str">
        <f t="shared" si="24"/>
        <v xml:space="preserve"> </v>
      </c>
      <c r="C250" s="21" t="str">
        <f t="shared" si="25"/>
        <v xml:space="preserve"> </v>
      </c>
      <c r="D250" s="21" t="str">
        <f t="shared" si="26"/>
        <v xml:space="preserve"> </v>
      </c>
      <c r="E250" s="21" t="str">
        <f t="shared" si="27"/>
        <v xml:space="preserve"> </v>
      </c>
      <c r="F250" s="21" t="str">
        <f t="shared" si="28"/>
        <v xml:space="preserve"> </v>
      </c>
    </row>
    <row r="251" spans="1:6" x14ac:dyDescent="0.2">
      <c r="A251" s="21" t="str">
        <f t="shared" si="23"/>
        <v xml:space="preserve"> </v>
      </c>
      <c r="B251" s="21" t="str">
        <f t="shared" si="24"/>
        <v xml:space="preserve"> </v>
      </c>
      <c r="C251" s="21" t="str">
        <f t="shared" si="25"/>
        <v xml:space="preserve"> </v>
      </c>
      <c r="D251" s="21" t="str">
        <f t="shared" si="26"/>
        <v xml:space="preserve"> </v>
      </c>
      <c r="E251" s="21" t="str">
        <f t="shared" si="27"/>
        <v xml:space="preserve"> </v>
      </c>
      <c r="F251" s="21" t="str">
        <f t="shared" si="28"/>
        <v xml:space="preserve"> </v>
      </c>
    </row>
    <row r="252" spans="1:6" x14ac:dyDescent="0.2">
      <c r="A252" s="21" t="str">
        <f t="shared" si="23"/>
        <v xml:space="preserve"> </v>
      </c>
      <c r="B252" s="21" t="str">
        <f t="shared" si="24"/>
        <v xml:space="preserve"> </v>
      </c>
      <c r="C252" s="21" t="str">
        <f t="shared" si="25"/>
        <v xml:space="preserve"> </v>
      </c>
      <c r="D252" s="21" t="str">
        <f t="shared" si="26"/>
        <v xml:space="preserve"> </v>
      </c>
      <c r="E252" s="21" t="str">
        <f t="shared" si="27"/>
        <v xml:space="preserve"> </v>
      </c>
      <c r="F252" s="21" t="str">
        <f t="shared" si="28"/>
        <v xml:space="preserve"> </v>
      </c>
    </row>
    <row r="253" spans="1:6" x14ac:dyDescent="0.2">
      <c r="A253" s="21" t="str">
        <f t="shared" si="23"/>
        <v xml:space="preserve"> </v>
      </c>
      <c r="B253" s="21" t="str">
        <f t="shared" si="24"/>
        <v xml:space="preserve"> </v>
      </c>
      <c r="C253" s="21" t="str">
        <f t="shared" si="25"/>
        <v xml:space="preserve"> </v>
      </c>
      <c r="D253" s="21" t="str">
        <f t="shared" si="26"/>
        <v xml:space="preserve"> </v>
      </c>
      <c r="E253" s="21" t="str">
        <f t="shared" si="27"/>
        <v xml:space="preserve"> </v>
      </c>
      <c r="F253" s="21" t="str">
        <f t="shared" si="28"/>
        <v xml:space="preserve"> </v>
      </c>
    </row>
    <row r="254" spans="1:6" x14ac:dyDescent="0.2">
      <c r="A254" s="21" t="str">
        <f t="shared" si="23"/>
        <v xml:space="preserve"> </v>
      </c>
      <c r="B254" s="21" t="str">
        <f t="shared" si="24"/>
        <v xml:space="preserve"> </v>
      </c>
      <c r="C254" s="21" t="str">
        <f t="shared" si="25"/>
        <v xml:space="preserve"> </v>
      </c>
      <c r="D254" s="21" t="str">
        <f t="shared" si="26"/>
        <v xml:space="preserve"> </v>
      </c>
      <c r="E254" s="21" t="str">
        <f t="shared" si="27"/>
        <v xml:space="preserve"> </v>
      </c>
      <c r="F254" s="21" t="str">
        <f t="shared" si="28"/>
        <v xml:space="preserve"> </v>
      </c>
    </row>
    <row r="255" spans="1:6" x14ac:dyDescent="0.2">
      <c r="A255" s="21" t="str">
        <f t="shared" si="23"/>
        <v xml:space="preserve"> </v>
      </c>
      <c r="B255" s="21" t="str">
        <f t="shared" si="24"/>
        <v xml:space="preserve"> </v>
      </c>
      <c r="C255" s="21" t="str">
        <f t="shared" si="25"/>
        <v xml:space="preserve"> </v>
      </c>
      <c r="D255" s="21" t="str">
        <f t="shared" si="26"/>
        <v xml:space="preserve"> </v>
      </c>
      <c r="E255" s="21" t="str">
        <f t="shared" si="27"/>
        <v xml:space="preserve"> </v>
      </c>
      <c r="F255" s="21" t="str">
        <f t="shared" si="28"/>
        <v xml:space="preserve"> </v>
      </c>
    </row>
    <row r="256" spans="1:6" x14ac:dyDescent="0.2">
      <c r="A256" s="21" t="str">
        <f t="shared" si="23"/>
        <v xml:space="preserve"> </v>
      </c>
      <c r="B256" s="21" t="str">
        <f t="shared" si="24"/>
        <v xml:space="preserve"> </v>
      </c>
      <c r="C256" s="21" t="str">
        <f t="shared" si="25"/>
        <v xml:space="preserve"> </v>
      </c>
      <c r="D256" s="21" t="str">
        <f t="shared" si="26"/>
        <v xml:space="preserve"> </v>
      </c>
      <c r="E256" s="21" t="str">
        <f t="shared" si="27"/>
        <v xml:space="preserve"> </v>
      </c>
      <c r="F256" s="21" t="str">
        <f t="shared" si="28"/>
        <v xml:space="preserve"> </v>
      </c>
    </row>
    <row r="257" spans="1:6" x14ac:dyDescent="0.2">
      <c r="A257" s="21" t="str">
        <f t="shared" si="23"/>
        <v xml:space="preserve"> </v>
      </c>
      <c r="B257" s="21" t="str">
        <f t="shared" si="24"/>
        <v xml:space="preserve"> </v>
      </c>
      <c r="C257" s="21" t="str">
        <f t="shared" si="25"/>
        <v xml:space="preserve"> </v>
      </c>
      <c r="D257" s="21" t="str">
        <f t="shared" si="26"/>
        <v xml:space="preserve"> </v>
      </c>
      <c r="E257" s="21" t="str">
        <f t="shared" si="27"/>
        <v xml:space="preserve"> </v>
      </c>
      <c r="F257" s="21" t="str">
        <f t="shared" si="28"/>
        <v xml:space="preserve"> </v>
      </c>
    </row>
    <row r="258" spans="1:6" x14ac:dyDescent="0.2">
      <c r="A258" s="21" t="str">
        <f t="shared" si="23"/>
        <v xml:space="preserve"> </v>
      </c>
      <c r="B258" s="21" t="str">
        <f t="shared" si="24"/>
        <v xml:space="preserve"> </v>
      </c>
      <c r="C258" s="21" t="str">
        <f t="shared" si="25"/>
        <v xml:space="preserve"> </v>
      </c>
      <c r="D258" s="21" t="str">
        <f t="shared" si="26"/>
        <v xml:space="preserve"> </v>
      </c>
      <c r="E258" s="21" t="str">
        <f t="shared" si="27"/>
        <v xml:space="preserve"> </v>
      </c>
      <c r="F258" s="21" t="str">
        <f t="shared" si="28"/>
        <v xml:space="preserve"> </v>
      </c>
    </row>
    <row r="259" spans="1:6" x14ac:dyDescent="0.2">
      <c r="A259" s="21" t="str">
        <f t="shared" si="23"/>
        <v xml:space="preserve"> </v>
      </c>
      <c r="B259" s="21" t="str">
        <f t="shared" si="24"/>
        <v xml:space="preserve"> </v>
      </c>
      <c r="C259" s="21" t="str">
        <f t="shared" si="25"/>
        <v xml:space="preserve"> </v>
      </c>
      <c r="D259" s="21" t="str">
        <f t="shared" si="26"/>
        <v xml:space="preserve"> </v>
      </c>
      <c r="E259" s="21" t="str">
        <f t="shared" si="27"/>
        <v xml:space="preserve"> </v>
      </c>
      <c r="F259" s="21" t="str">
        <f t="shared" si="28"/>
        <v xml:space="preserve"> </v>
      </c>
    </row>
    <row r="260" spans="1:6" x14ac:dyDescent="0.2">
      <c r="A260" s="21" t="str">
        <f t="shared" si="23"/>
        <v xml:space="preserve"> </v>
      </c>
      <c r="B260" s="21" t="str">
        <f t="shared" si="24"/>
        <v xml:space="preserve"> </v>
      </c>
      <c r="C260" s="21" t="str">
        <f t="shared" si="25"/>
        <v xml:space="preserve"> </v>
      </c>
      <c r="D260" s="21" t="str">
        <f t="shared" si="26"/>
        <v xml:space="preserve"> </v>
      </c>
      <c r="E260" s="21" t="str">
        <f t="shared" si="27"/>
        <v xml:space="preserve"> </v>
      </c>
      <c r="F260" s="21" t="str">
        <f t="shared" si="28"/>
        <v xml:space="preserve"> </v>
      </c>
    </row>
    <row r="261" spans="1:6" x14ac:dyDescent="0.2">
      <c r="A261" s="21" t="str">
        <f t="shared" si="23"/>
        <v xml:space="preserve"> </v>
      </c>
      <c r="B261" s="21" t="str">
        <f t="shared" si="24"/>
        <v xml:space="preserve"> </v>
      </c>
      <c r="C261" s="21" t="str">
        <f t="shared" si="25"/>
        <v xml:space="preserve"> </v>
      </c>
      <c r="D261" s="21" t="str">
        <f t="shared" si="26"/>
        <v xml:space="preserve"> </v>
      </c>
      <c r="E261" s="21" t="str">
        <f t="shared" si="27"/>
        <v xml:space="preserve"> </v>
      </c>
      <c r="F261" s="21" t="str">
        <f t="shared" si="28"/>
        <v xml:space="preserve"> </v>
      </c>
    </row>
    <row r="262" spans="1:6" x14ac:dyDescent="0.2">
      <c r="A262" s="21" t="str">
        <f t="shared" si="23"/>
        <v xml:space="preserve"> </v>
      </c>
      <c r="B262" s="21" t="str">
        <f t="shared" si="24"/>
        <v xml:space="preserve"> </v>
      </c>
      <c r="C262" s="21" t="str">
        <f t="shared" si="25"/>
        <v xml:space="preserve"> </v>
      </c>
      <c r="D262" s="21" t="str">
        <f t="shared" si="26"/>
        <v xml:space="preserve"> </v>
      </c>
      <c r="E262" s="21" t="str">
        <f t="shared" si="27"/>
        <v xml:space="preserve"> </v>
      </c>
      <c r="F262" s="21" t="str">
        <f t="shared" si="28"/>
        <v xml:space="preserve"> </v>
      </c>
    </row>
    <row r="263" spans="1:6" x14ac:dyDescent="0.2">
      <c r="A263" s="21" t="str">
        <f t="shared" si="23"/>
        <v xml:space="preserve"> </v>
      </c>
      <c r="B263" s="21" t="str">
        <f t="shared" si="24"/>
        <v xml:space="preserve"> </v>
      </c>
      <c r="C263" s="21" t="str">
        <f t="shared" si="25"/>
        <v xml:space="preserve"> </v>
      </c>
      <c r="D263" s="21" t="str">
        <f t="shared" si="26"/>
        <v xml:space="preserve"> </v>
      </c>
      <c r="E263" s="21" t="str">
        <f t="shared" si="27"/>
        <v xml:space="preserve"> </v>
      </c>
      <c r="F263" s="21" t="str">
        <f t="shared" si="28"/>
        <v xml:space="preserve"> </v>
      </c>
    </row>
    <row r="264" spans="1:6" x14ac:dyDescent="0.2">
      <c r="A264" s="21" t="str">
        <f t="shared" si="23"/>
        <v xml:space="preserve"> </v>
      </c>
      <c r="B264" s="21" t="str">
        <f t="shared" si="24"/>
        <v xml:space="preserve"> </v>
      </c>
      <c r="C264" s="21" t="str">
        <f t="shared" si="25"/>
        <v xml:space="preserve"> </v>
      </c>
      <c r="D264" s="21" t="str">
        <f t="shared" si="26"/>
        <v xml:space="preserve"> </v>
      </c>
      <c r="E264" s="21" t="str">
        <f t="shared" si="27"/>
        <v xml:space="preserve"> </v>
      </c>
      <c r="F264" s="21" t="str">
        <f t="shared" si="28"/>
        <v xml:space="preserve"> </v>
      </c>
    </row>
    <row r="265" spans="1:6" x14ac:dyDescent="0.2">
      <c r="A265" s="21" t="str">
        <f t="shared" si="23"/>
        <v xml:space="preserve"> </v>
      </c>
      <c r="B265" s="21" t="str">
        <f t="shared" si="24"/>
        <v xml:space="preserve"> </v>
      </c>
      <c r="C265" s="21" t="str">
        <f t="shared" si="25"/>
        <v xml:space="preserve"> </v>
      </c>
      <c r="D265" s="21" t="str">
        <f t="shared" si="26"/>
        <v xml:space="preserve"> </v>
      </c>
      <c r="E265" s="21" t="str">
        <f t="shared" si="27"/>
        <v xml:space="preserve"> </v>
      </c>
      <c r="F265" s="21" t="str">
        <f t="shared" si="28"/>
        <v xml:space="preserve"> </v>
      </c>
    </row>
    <row r="266" spans="1:6" x14ac:dyDescent="0.2">
      <c r="A266" s="21" t="str">
        <f t="shared" si="23"/>
        <v xml:space="preserve"> </v>
      </c>
      <c r="B266" s="21" t="str">
        <f t="shared" si="24"/>
        <v xml:space="preserve"> </v>
      </c>
      <c r="C266" s="21" t="str">
        <f t="shared" si="25"/>
        <v xml:space="preserve"> </v>
      </c>
      <c r="D266" s="21" t="str">
        <f t="shared" si="26"/>
        <v xml:space="preserve"> </v>
      </c>
      <c r="E266" s="21" t="str">
        <f t="shared" si="27"/>
        <v xml:space="preserve"> </v>
      </c>
      <c r="F266" s="21" t="str">
        <f t="shared" si="28"/>
        <v xml:space="preserve"> </v>
      </c>
    </row>
    <row r="267" spans="1:6" x14ac:dyDescent="0.2">
      <c r="A267" s="21" t="str">
        <f t="shared" si="23"/>
        <v xml:space="preserve"> </v>
      </c>
      <c r="B267" s="21" t="str">
        <f t="shared" si="24"/>
        <v xml:space="preserve"> </v>
      </c>
      <c r="C267" s="21" t="str">
        <f t="shared" si="25"/>
        <v xml:space="preserve"> </v>
      </c>
      <c r="D267" s="21" t="str">
        <f t="shared" si="26"/>
        <v xml:space="preserve"> </v>
      </c>
      <c r="E267" s="21" t="str">
        <f t="shared" si="27"/>
        <v xml:space="preserve"> </v>
      </c>
      <c r="F267" s="21" t="str">
        <f t="shared" si="28"/>
        <v xml:space="preserve"> </v>
      </c>
    </row>
    <row r="268" spans="1:6" x14ac:dyDescent="0.2">
      <c r="A268" s="21" t="str">
        <f t="shared" si="23"/>
        <v xml:space="preserve"> </v>
      </c>
      <c r="B268" s="21" t="str">
        <f t="shared" si="24"/>
        <v xml:space="preserve"> </v>
      </c>
      <c r="C268" s="21" t="str">
        <f t="shared" si="25"/>
        <v xml:space="preserve"> </v>
      </c>
      <c r="D268" s="21" t="str">
        <f t="shared" si="26"/>
        <v xml:space="preserve"> </v>
      </c>
      <c r="E268" s="21" t="str">
        <f t="shared" si="27"/>
        <v xml:space="preserve"> </v>
      </c>
      <c r="F268" s="21" t="str">
        <f t="shared" si="28"/>
        <v xml:space="preserve"> </v>
      </c>
    </row>
    <row r="269" spans="1:6" x14ac:dyDescent="0.2">
      <c r="A269" s="21" t="str">
        <f t="shared" si="23"/>
        <v xml:space="preserve"> </v>
      </c>
      <c r="B269" s="21" t="str">
        <f t="shared" si="24"/>
        <v xml:space="preserve"> </v>
      </c>
      <c r="C269" s="21" t="str">
        <f t="shared" si="25"/>
        <v xml:space="preserve"> </v>
      </c>
      <c r="D269" s="21" t="str">
        <f t="shared" si="26"/>
        <v xml:space="preserve"> </v>
      </c>
      <c r="E269" s="21" t="str">
        <f t="shared" si="27"/>
        <v xml:space="preserve"> </v>
      </c>
      <c r="F269" s="21" t="str">
        <f t="shared" si="28"/>
        <v xml:space="preserve"> </v>
      </c>
    </row>
    <row r="270" spans="1:6" x14ac:dyDescent="0.2">
      <c r="A270" s="21" t="str">
        <f t="shared" si="23"/>
        <v xml:space="preserve"> </v>
      </c>
      <c r="B270" s="21" t="str">
        <f t="shared" si="24"/>
        <v xml:space="preserve"> </v>
      </c>
      <c r="C270" s="21" t="str">
        <f t="shared" si="25"/>
        <v xml:space="preserve"> </v>
      </c>
      <c r="D270" s="21" t="str">
        <f t="shared" si="26"/>
        <v xml:space="preserve"> </v>
      </c>
      <c r="E270" s="21" t="str">
        <f t="shared" si="27"/>
        <v xml:space="preserve"> </v>
      </c>
      <c r="F270" s="21" t="str">
        <f t="shared" si="28"/>
        <v xml:space="preserve"> </v>
      </c>
    </row>
    <row r="271" spans="1:6" x14ac:dyDescent="0.2">
      <c r="A271" s="21" t="str">
        <f t="shared" si="23"/>
        <v xml:space="preserve"> </v>
      </c>
      <c r="B271" s="21" t="str">
        <f t="shared" si="24"/>
        <v xml:space="preserve"> </v>
      </c>
      <c r="C271" s="21" t="str">
        <f t="shared" si="25"/>
        <v xml:space="preserve"> </v>
      </c>
      <c r="D271" s="21" t="str">
        <f t="shared" si="26"/>
        <v xml:space="preserve"> </v>
      </c>
      <c r="E271" s="21" t="str">
        <f t="shared" si="27"/>
        <v xml:space="preserve"> </v>
      </c>
      <c r="F271" s="21" t="str">
        <f t="shared" si="28"/>
        <v xml:space="preserve"> </v>
      </c>
    </row>
    <row r="272" spans="1:6" x14ac:dyDescent="0.2">
      <c r="A272" s="21" t="str">
        <f t="shared" si="23"/>
        <v xml:space="preserve"> </v>
      </c>
      <c r="B272" s="21" t="str">
        <f t="shared" si="24"/>
        <v xml:space="preserve"> </v>
      </c>
      <c r="C272" s="21" t="str">
        <f t="shared" si="25"/>
        <v xml:space="preserve"> </v>
      </c>
      <c r="D272" s="21" t="str">
        <f t="shared" si="26"/>
        <v xml:space="preserve"> </v>
      </c>
      <c r="E272" s="21" t="str">
        <f t="shared" si="27"/>
        <v xml:space="preserve"> </v>
      </c>
      <c r="F272" s="21" t="str">
        <f t="shared" si="28"/>
        <v xml:space="preserve"> </v>
      </c>
    </row>
    <row r="273" spans="1:6" x14ac:dyDescent="0.2">
      <c r="A273" s="21" t="str">
        <f t="shared" si="23"/>
        <v xml:space="preserve"> </v>
      </c>
      <c r="B273" s="21" t="str">
        <f t="shared" si="24"/>
        <v xml:space="preserve"> </v>
      </c>
      <c r="C273" s="21" t="str">
        <f t="shared" si="25"/>
        <v xml:space="preserve"> </v>
      </c>
      <c r="D273" s="21" t="str">
        <f t="shared" si="26"/>
        <v xml:space="preserve"> </v>
      </c>
      <c r="E273" s="21" t="str">
        <f t="shared" si="27"/>
        <v xml:space="preserve"> </v>
      </c>
      <c r="F273" s="21" t="str">
        <f t="shared" si="28"/>
        <v xml:space="preserve"> </v>
      </c>
    </row>
    <row r="274" spans="1:6" x14ac:dyDescent="0.2">
      <c r="A274" s="21" t="str">
        <f t="shared" ref="A274:A337" si="29">IF(A273=" "," ",IF(A273+1&gt;$B$10," ",A273+1))</f>
        <v xml:space="preserve"> </v>
      </c>
      <c r="B274" s="21" t="str">
        <f t="shared" ref="B274:B337" si="30">IF(A273=" "," ",IF(A273+1&gt;$B$10," ",F273))</f>
        <v xml:space="preserve"> </v>
      </c>
      <c r="C274" s="21" t="str">
        <f t="shared" ref="C274:C337" si="31">IF(A273=" "," ",IF(A273+1&gt;$B$10," ",C273))</f>
        <v xml:space="preserve"> </v>
      </c>
      <c r="D274" s="21" t="str">
        <f t="shared" ref="D274:D337" si="32">IF(A273=" "," ",IF(A273+1&gt;$B$10," ",B274*$C$10))</f>
        <v xml:space="preserve"> </v>
      </c>
      <c r="E274" s="21" t="str">
        <f t="shared" ref="E274:E337" si="33">IF(A273=" "," ",IF(A273+1&gt;$B$10," ",C274-D274))</f>
        <v xml:space="preserve"> </v>
      </c>
      <c r="F274" s="21" t="str">
        <f t="shared" ref="F274:F337" si="34">IF(A273=" "," ",IF(A273+1&gt;$B$10," ",B274-E274))</f>
        <v xml:space="preserve"> </v>
      </c>
    </row>
    <row r="275" spans="1:6" x14ac:dyDescent="0.2">
      <c r="A275" s="21" t="str">
        <f t="shared" si="29"/>
        <v xml:space="preserve"> </v>
      </c>
      <c r="B275" s="21" t="str">
        <f t="shared" si="30"/>
        <v xml:space="preserve"> </v>
      </c>
      <c r="C275" s="21" t="str">
        <f t="shared" si="31"/>
        <v xml:space="preserve"> </v>
      </c>
      <c r="D275" s="21" t="str">
        <f t="shared" si="32"/>
        <v xml:space="preserve"> </v>
      </c>
      <c r="E275" s="21" t="str">
        <f t="shared" si="33"/>
        <v xml:space="preserve"> </v>
      </c>
      <c r="F275" s="21" t="str">
        <f t="shared" si="34"/>
        <v xml:space="preserve"> </v>
      </c>
    </row>
    <row r="276" spans="1:6" x14ac:dyDescent="0.2">
      <c r="A276" s="21" t="str">
        <f t="shared" si="29"/>
        <v xml:space="preserve"> </v>
      </c>
      <c r="B276" s="21" t="str">
        <f t="shared" si="30"/>
        <v xml:space="preserve"> </v>
      </c>
      <c r="C276" s="21" t="str">
        <f t="shared" si="31"/>
        <v xml:space="preserve"> </v>
      </c>
      <c r="D276" s="21" t="str">
        <f t="shared" si="32"/>
        <v xml:space="preserve"> </v>
      </c>
      <c r="E276" s="21" t="str">
        <f t="shared" si="33"/>
        <v xml:space="preserve"> </v>
      </c>
      <c r="F276" s="21" t="str">
        <f t="shared" si="34"/>
        <v xml:space="preserve"> </v>
      </c>
    </row>
    <row r="277" spans="1:6" x14ac:dyDescent="0.2">
      <c r="A277" s="21" t="str">
        <f t="shared" si="29"/>
        <v xml:space="preserve"> </v>
      </c>
      <c r="B277" s="21" t="str">
        <f t="shared" si="30"/>
        <v xml:space="preserve"> </v>
      </c>
      <c r="C277" s="21" t="str">
        <f t="shared" si="31"/>
        <v xml:space="preserve"> </v>
      </c>
      <c r="D277" s="21" t="str">
        <f t="shared" si="32"/>
        <v xml:space="preserve"> </v>
      </c>
      <c r="E277" s="21" t="str">
        <f t="shared" si="33"/>
        <v xml:space="preserve"> </v>
      </c>
      <c r="F277" s="21" t="str">
        <f t="shared" si="34"/>
        <v xml:space="preserve"> </v>
      </c>
    </row>
    <row r="278" spans="1:6" x14ac:dyDescent="0.2">
      <c r="A278" s="21" t="str">
        <f t="shared" si="29"/>
        <v xml:space="preserve"> </v>
      </c>
      <c r="B278" s="21" t="str">
        <f t="shared" si="30"/>
        <v xml:space="preserve"> </v>
      </c>
      <c r="C278" s="21" t="str">
        <f t="shared" si="31"/>
        <v xml:space="preserve"> </v>
      </c>
      <c r="D278" s="21" t="str">
        <f t="shared" si="32"/>
        <v xml:space="preserve"> </v>
      </c>
      <c r="E278" s="21" t="str">
        <f t="shared" si="33"/>
        <v xml:space="preserve"> </v>
      </c>
      <c r="F278" s="21" t="str">
        <f t="shared" si="34"/>
        <v xml:space="preserve"> </v>
      </c>
    </row>
    <row r="279" spans="1:6" x14ac:dyDescent="0.2">
      <c r="A279" s="21" t="str">
        <f t="shared" si="29"/>
        <v xml:space="preserve"> </v>
      </c>
      <c r="B279" s="21" t="str">
        <f t="shared" si="30"/>
        <v xml:space="preserve"> </v>
      </c>
      <c r="C279" s="21" t="str">
        <f t="shared" si="31"/>
        <v xml:space="preserve"> </v>
      </c>
      <c r="D279" s="21" t="str">
        <f t="shared" si="32"/>
        <v xml:space="preserve"> </v>
      </c>
      <c r="E279" s="21" t="str">
        <f t="shared" si="33"/>
        <v xml:space="preserve"> </v>
      </c>
      <c r="F279" s="21" t="str">
        <f t="shared" si="34"/>
        <v xml:space="preserve"> </v>
      </c>
    </row>
    <row r="280" spans="1:6" x14ac:dyDescent="0.2">
      <c r="A280" s="21" t="str">
        <f t="shared" si="29"/>
        <v xml:space="preserve"> </v>
      </c>
      <c r="B280" s="21" t="str">
        <f t="shared" si="30"/>
        <v xml:space="preserve"> </v>
      </c>
      <c r="C280" s="21" t="str">
        <f t="shared" si="31"/>
        <v xml:space="preserve"> </v>
      </c>
      <c r="D280" s="21" t="str">
        <f t="shared" si="32"/>
        <v xml:space="preserve"> </v>
      </c>
      <c r="E280" s="21" t="str">
        <f t="shared" si="33"/>
        <v xml:space="preserve"> </v>
      </c>
      <c r="F280" s="21" t="str">
        <f t="shared" si="34"/>
        <v xml:space="preserve"> </v>
      </c>
    </row>
    <row r="281" spans="1:6" x14ac:dyDescent="0.2">
      <c r="A281" s="21" t="str">
        <f t="shared" si="29"/>
        <v xml:space="preserve"> </v>
      </c>
      <c r="B281" s="21" t="str">
        <f t="shared" si="30"/>
        <v xml:space="preserve"> </v>
      </c>
      <c r="C281" s="21" t="str">
        <f t="shared" si="31"/>
        <v xml:space="preserve"> </v>
      </c>
      <c r="D281" s="21" t="str">
        <f t="shared" si="32"/>
        <v xml:space="preserve"> </v>
      </c>
      <c r="E281" s="21" t="str">
        <f t="shared" si="33"/>
        <v xml:space="preserve"> </v>
      </c>
      <c r="F281" s="21" t="str">
        <f t="shared" si="34"/>
        <v xml:space="preserve"> </v>
      </c>
    </row>
    <row r="282" spans="1:6" x14ac:dyDescent="0.2">
      <c r="A282" s="21" t="str">
        <f t="shared" si="29"/>
        <v xml:space="preserve"> </v>
      </c>
      <c r="B282" s="21" t="str">
        <f t="shared" si="30"/>
        <v xml:space="preserve"> </v>
      </c>
      <c r="C282" s="21" t="str">
        <f t="shared" si="31"/>
        <v xml:space="preserve"> </v>
      </c>
      <c r="D282" s="21" t="str">
        <f t="shared" si="32"/>
        <v xml:space="preserve"> </v>
      </c>
      <c r="E282" s="21" t="str">
        <f t="shared" si="33"/>
        <v xml:space="preserve"> </v>
      </c>
      <c r="F282" s="21" t="str">
        <f t="shared" si="34"/>
        <v xml:space="preserve"> </v>
      </c>
    </row>
    <row r="283" spans="1:6" x14ac:dyDescent="0.2">
      <c r="A283" s="21" t="str">
        <f t="shared" si="29"/>
        <v xml:space="preserve"> </v>
      </c>
      <c r="B283" s="21" t="str">
        <f t="shared" si="30"/>
        <v xml:space="preserve"> </v>
      </c>
      <c r="C283" s="21" t="str">
        <f t="shared" si="31"/>
        <v xml:space="preserve"> </v>
      </c>
      <c r="D283" s="21" t="str">
        <f t="shared" si="32"/>
        <v xml:space="preserve"> </v>
      </c>
      <c r="E283" s="21" t="str">
        <f t="shared" si="33"/>
        <v xml:space="preserve"> </v>
      </c>
      <c r="F283" s="21" t="str">
        <f t="shared" si="34"/>
        <v xml:space="preserve"> </v>
      </c>
    </row>
    <row r="284" spans="1:6" x14ac:dyDescent="0.2">
      <c r="A284" s="21" t="str">
        <f t="shared" si="29"/>
        <v xml:space="preserve"> </v>
      </c>
      <c r="B284" s="21" t="str">
        <f t="shared" si="30"/>
        <v xml:space="preserve"> </v>
      </c>
      <c r="C284" s="21" t="str">
        <f t="shared" si="31"/>
        <v xml:space="preserve"> </v>
      </c>
      <c r="D284" s="21" t="str">
        <f t="shared" si="32"/>
        <v xml:space="preserve"> </v>
      </c>
      <c r="E284" s="21" t="str">
        <f t="shared" si="33"/>
        <v xml:space="preserve"> </v>
      </c>
      <c r="F284" s="21" t="str">
        <f t="shared" si="34"/>
        <v xml:space="preserve"> </v>
      </c>
    </row>
    <row r="285" spans="1:6" x14ac:dyDescent="0.2">
      <c r="A285" s="21" t="str">
        <f t="shared" si="29"/>
        <v xml:space="preserve"> </v>
      </c>
      <c r="B285" s="21" t="str">
        <f t="shared" si="30"/>
        <v xml:space="preserve"> </v>
      </c>
      <c r="C285" s="21" t="str">
        <f t="shared" si="31"/>
        <v xml:space="preserve"> </v>
      </c>
      <c r="D285" s="21" t="str">
        <f t="shared" si="32"/>
        <v xml:space="preserve"> </v>
      </c>
      <c r="E285" s="21" t="str">
        <f t="shared" si="33"/>
        <v xml:space="preserve"> </v>
      </c>
      <c r="F285" s="21" t="str">
        <f t="shared" si="34"/>
        <v xml:space="preserve"> </v>
      </c>
    </row>
    <row r="286" spans="1:6" x14ac:dyDescent="0.2">
      <c r="A286" s="21" t="str">
        <f t="shared" si="29"/>
        <v xml:space="preserve"> </v>
      </c>
      <c r="B286" s="21" t="str">
        <f t="shared" si="30"/>
        <v xml:space="preserve"> </v>
      </c>
      <c r="C286" s="21" t="str">
        <f t="shared" si="31"/>
        <v xml:space="preserve"> </v>
      </c>
      <c r="D286" s="21" t="str">
        <f t="shared" si="32"/>
        <v xml:space="preserve"> </v>
      </c>
      <c r="E286" s="21" t="str">
        <f t="shared" si="33"/>
        <v xml:space="preserve"> </v>
      </c>
      <c r="F286" s="21" t="str">
        <f t="shared" si="34"/>
        <v xml:space="preserve"> </v>
      </c>
    </row>
    <row r="287" spans="1:6" x14ac:dyDescent="0.2">
      <c r="A287" s="21" t="str">
        <f t="shared" si="29"/>
        <v xml:space="preserve"> </v>
      </c>
      <c r="B287" s="21" t="str">
        <f t="shared" si="30"/>
        <v xml:space="preserve"> </v>
      </c>
      <c r="C287" s="21" t="str">
        <f t="shared" si="31"/>
        <v xml:space="preserve"> </v>
      </c>
      <c r="D287" s="21" t="str">
        <f t="shared" si="32"/>
        <v xml:space="preserve"> </v>
      </c>
      <c r="E287" s="21" t="str">
        <f t="shared" si="33"/>
        <v xml:space="preserve"> </v>
      </c>
      <c r="F287" s="21" t="str">
        <f t="shared" si="34"/>
        <v xml:space="preserve"> </v>
      </c>
    </row>
    <row r="288" spans="1:6" x14ac:dyDescent="0.2">
      <c r="A288" s="21" t="str">
        <f t="shared" si="29"/>
        <v xml:space="preserve"> </v>
      </c>
      <c r="B288" s="21" t="str">
        <f t="shared" si="30"/>
        <v xml:space="preserve"> </v>
      </c>
      <c r="C288" s="21" t="str">
        <f t="shared" si="31"/>
        <v xml:space="preserve"> </v>
      </c>
      <c r="D288" s="21" t="str">
        <f t="shared" si="32"/>
        <v xml:space="preserve"> </v>
      </c>
      <c r="E288" s="21" t="str">
        <f t="shared" si="33"/>
        <v xml:space="preserve"> </v>
      </c>
      <c r="F288" s="21" t="str">
        <f t="shared" si="34"/>
        <v xml:space="preserve"> </v>
      </c>
    </row>
    <row r="289" spans="1:6" x14ac:dyDescent="0.2">
      <c r="A289" s="21" t="str">
        <f t="shared" si="29"/>
        <v xml:space="preserve"> </v>
      </c>
      <c r="B289" s="21" t="str">
        <f t="shared" si="30"/>
        <v xml:space="preserve"> </v>
      </c>
      <c r="C289" s="21" t="str">
        <f t="shared" si="31"/>
        <v xml:space="preserve"> </v>
      </c>
      <c r="D289" s="21" t="str">
        <f t="shared" si="32"/>
        <v xml:space="preserve"> </v>
      </c>
      <c r="E289" s="21" t="str">
        <f t="shared" si="33"/>
        <v xml:space="preserve"> </v>
      </c>
      <c r="F289" s="21" t="str">
        <f t="shared" si="34"/>
        <v xml:space="preserve"> </v>
      </c>
    </row>
    <row r="290" spans="1:6" x14ac:dyDescent="0.2">
      <c r="A290" s="21" t="str">
        <f t="shared" si="29"/>
        <v xml:space="preserve"> </v>
      </c>
      <c r="B290" s="21" t="str">
        <f t="shared" si="30"/>
        <v xml:space="preserve"> </v>
      </c>
      <c r="C290" s="21" t="str">
        <f t="shared" si="31"/>
        <v xml:space="preserve"> </v>
      </c>
      <c r="D290" s="21" t="str">
        <f t="shared" si="32"/>
        <v xml:space="preserve"> </v>
      </c>
      <c r="E290" s="21" t="str">
        <f t="shared" si="33"/>
        <v xml:space="preserve"> </v>
      </c>
      <c r="F290" s="21" t="str">
        <f t="shared" si="34"/>
        <v xml:space="preserve"> </v>
      </c>
    </row>
    <row r="291" spans="1:6" x14ac:dyDescent="0.2">
      <c r="A291" s="21" t="str">
        <f t="shared" si="29"/>
        <v xml:space="preserve"> </v>
      </c>
      <c r="B291" s="21" t="str">
        <f t="shared" si="30"/>
        <v xml:space="preserve"> </v>
      </c>
      <c r="C291" s="21" t="str">
        <f t="shared" si="31"/>
        <v xml:space="preserve"> </v>
      </c>
      <c r="D291" s="21" t="str">
        <f t="shared" si="32"/>
        <v xml:space="preserve"> </v>
      </c>
      <c r="E291" s="21" t="str">
        <f t="shared" si="33"/>
        <v xml:space="preserve"> </v>
      </c>
      <c r="F291" s="21" t="str">
        <f t="shared" si="34"/>
        <v xml:space="preserve"> </v>
      </c>
    </row>
    <row r="292" spans="1:6" x14ac:dyDescent="0.2">
      <c r="A292" s="21" t="str">
        <f t="shared" si="29"/>
        <v xml:space="preserve"> </v>
      </c>
      <c r="B292" s="21" t="str">
        <f t="shared" si="30"/>
        <v xml:space="preserve"> </v>
      </c>
      <c r="C292" s="21" t="str">
        <f t="shared" si="31"/>
        <v xml:space="preserve"> </v>
      </c>
      <c r="D292" s="21" t="str">
        <f t="shared" si="32"/>
        <v xml:space="preserve"> </v>
      </c>
      <c r="E292" s="21" t="str">
        <f t="shared" si="33"/>
        <v xml:space="preserve"> </v>
      </c>
      <c r="F292" s="21" t="str">
        <f t="shared" si="34"/>
        <v xml:space="preserve"> </v>
      </c>
    </row>
    <row r="293" spans="1:6" x14ac:dyDescent="0.2">
      <c r="A293" s="21" t="str">
        <f t="shared" si="29"/>
        <v xml:space="preserve"> </v>
      </c>
      <c r="B293" s="21" t="str">
        <f t="shared" si="30"/>
        <v xml:space="preserve"> </v>
      </c>
      <c r="C293" s="21" t="str">
        <f t="shared" si="31"/>
        <v xml:space="preserve"> </v>
      </c>
      <c r="D293" s="21" t="str">
        <f t="shared" si="32"/>
        <v xml:space="preserve"> </v>
      </c>
      <c r="E293" s="21" t="str">
        <f t="shared" si="33"/>
        <v xml:space="preserve"> </v>
      </c>
      <c r="F293" s="21" t="str">
        <f t="shared" si="34"/>
        <v xml:space="preserve"> </v>
      </c>
    </row>
    <row r="294" spans="1:6" x14ac:dyDescent="0.2">
      <c r="A294" s="21" t="str">
        <f t="shared" si="29"/>
        <v xml:space="preserve"> </v>
      </c>
      <c r="B294" s="21" t="str">
        <f t="shared" si="30"/>
        <v xml:space="preserve"> </v>
      </c>
      <c r="C294" s="21" t="str">
        <f t="shared" si="31"/>
        <v xml:space="preserve"> </v>
      </c>
      <c r="D294" s="21" t="str">
        <f t="shared" si="32"/>
        <v xml:space="preserve"> </v>
      </c>
      <c r="E294" s="21" t="str">
        <f t="shared" si="33"/>
        <v xml:space="preserve"> </v>
      </c>
      <c r="F294" s="21" t="str">
        <f t="shared" si="34"/>
        <v xml:space="preserve"> </v>
      </c>
    </row>
    <row r="295" spans="1:6" x14ac:dyDescent="0.2">
      <c r="A295" s="21" t="str">
        <f t="shared" si="29"/>
        <v xml:space="preserve"> </v>
      </c>
      <c r="B295" s="21" t="str">
        <f t="shared" si="30"/>
        <v xml:space="preserve"> </v>
      </c>
      <c r="C295" s="21" t="str">
        <f t="shared" si="31"/>
        <v xml:space="preserve"> </v>
      </c>
      <c r="D295" s="21" t="str">
        <f t="shared" si="32"/>
        <v xml:space="preserve"> </v>
      </c>
      <c r="E295" s="21" t="str">
        <f t="shared" si="33"/>
        <v xml:space="preserve"> </v>
      </c>
      <c r="F295" s="21" t="str">
        <f t="shared" si="34"/>
        <v xml:space="preserve"> </v>
      </c>
    </row>
    <row r="296" spans="1:6" x14ac:dyDescent="0.2">
      <c r="A296" s="21" t="str">
        <f t="shared" si="29"/>
        <v xml:space="preserve"> </v>
      </c>
      <c r="B296" s="21" t="str">
        <f t="shared" si="30"/>
        <v xml:space="preserve"> </v>
      </c>
      <c r="C296" s="21" t="str">
        <f t="shared" si="31"/>
        <v xml:space="preserve"> </v>
      </c>
      <c r="D296" s="21" t="str">
        <f t="shared" si="32"/>
        <v xml:space="preserve"> </v>
      </c>
      <c r="E296" s="21" t="str">
        <f t="shared" si="33"/>
        <v xml:space="preserve"> </v>
      </c>
      <c r="F296" s="21" t="str">
        <f t="shared" si="34"/>
        <v xml:space="preserve"> </v>
      </c>
    </row>
    <row r="297" spans="1:6" x14ac:dyDescent="0.2">
      <c r="A297" s="21" t="str">
        <f t="shared" si="29"/>
        <v xml:space="preserve"> </v>
      </c>
      <c r="B297" s="21" t="str">
        <f t="shared" si="30"/>
        <v xml:space="preserve"> </v>
      </c>
      <c r="C297" s="21" t="str">
        <f t="shared" si="31"/>
        <v xml:space="preserve"> </v>
      </c>
      <c r="D297" s="21" t="str">
        <f t="shared" si="32"/>
        <v xml:space="preserve"> </v>
      </c>
      <c r="E297" s="21" t="str">
        <f t="shared" si="33"/>
        <v xml:space="preserve"> </v>
      </c>
      <c r="F297" s="21" t="str">
        <f t="shared" si="34"/>
        <v xml:space="preserve"> </v>
      </c>
    </row>
    <row r="298" spans="1:6" x14ac:dyDescent="0.2">
      <c r="A298" s="21" t="str">
        <f t="shared" si="29"/>
        <v xml:space="preserve"> </v>
      </c>
      <c r="B298" s="21" t="str">
        <f t="shared" si="30"/>
        <v xml:space="preserve"> </v>
      </c>
      <c r="C298" s="21" t="str">
        <f t="shared" si="31"/>
        <v xml:space="preserve"> </v>
      </c>
      <c r="D298" s="21" t="str">
        <f t="shared" si="32"/>
        <v xml:space="preserve"> </v>
      </c>
      <c r="E298" s="21" t="str">
        <f t="shared" si="33"/>
        <v xml:space="preserve"> </v>
      </c>
      <c r="F298" s="21" t="str">
        <f t="shared" si="34"/>
        <v xml:space="preserve"> </v>
      </c>
    </row>
    <row r="299" spans="1:6" x14ac:dyDescent="0.2">
      <c r="A299" s="21" t="str">
        <f t="shared" si="29"/>
        <v xml:space="preserve"> </v>
      </c>
      <c r="B299" s="21" t="str">
        <f t="shared" si="30"/>
        <v xml:space="preserve"> </v>
      </c>
      <c r="C299" s="21" t="str">
        <f t="shared" si="31"/>
        <v xml:space="preserve"> </v>
      </c>
      <c r="D299" s="21" t="str">
        <f t="shared" si="32"/>
        <v xml:space="preserve"> </v>
      </c>
      <c r="E299" s="21" t="str">
        <f t="shared" si="33"/>
        <v xml:space="preserve"> </v>
      </c>
      <c r="F299" s="21" t="str">
        <f t="shared" si="34"/>
        <v xml:space="preserve"> </v>
      </c>
    </row>
    <row r="300" spans="1:6" x14ac:dyDescent="0.2">
      <c r="A300" s="21" t="str">
        <f t="shared" si="29"/>
        <v xml:space="preserve"> </v>
      </c>
      <c r="B300" s="21" t="str">
        <f t="shared" si="30"/>
        <v xml:space="preserve"> </v>
      </c>
      <c r="C300" s="21" t="str">
        <f t="shared" si="31"/>
        <v xml:space="preserve"> </v>
      </c>
      <c r="D300" s="21" t="str">
        <f t="shared" si="32"/>
        <v xml:space="preserve"> </v>
      </c>
      <c r="E300" s="21" t="str">
        <f t="shared" si="33"/>
        <v xml:space="preserve"> </v>
      </c>
      <c r="F300" s="21" t="str">
        <f t="shared" si="34"/>
        <v xml:space="preserve"> </v>
      </c>
    </row>
    <row r="301" spans="1:6" x14ac:dyDescent="0.2">
      <c r="A301" s="21" t="str">
        <f t="shared" si="29"/>
        <v xml:space="preserve"> </v>
      </c>
      <c r="B301" s="21" t="str">
        <f t="shared" si="30"/>
        <v xml:space="preserve"> </v>
      </c>
      <c r="C301" s="21" t="str">
        <f t="shared" si="31"/>
        <v xml:space="preserve"> </v>
      </c>
      <c r="D301" s="21" t="str">
        <f t="shared" si="32"/>
        <v xml:space="preserve"> </v>
      </c>
      <c r="E301" s="21" t="str">
        <f t="shared" si="33"/>
        <v xml:space="preserve"> </v>
      </c>
      <c r="F301" s="21" t="str">
        <f t="shared" si="34"/>
        <v xml:space="preserve"> </v>
      </c>
    </row>
    <row r="302" spans="1:6" x14ac:dyDescent="0.2">
      <c r="A302" s="21" t="str">
        <f t="shared" si="29"/>
        <v xml:space="preserve"> </v>
      </c>
      <c r="B302" s="21" t="str">
        <f t="shared" si="30"/>
        <v xml:space="preserve"> </v>
      </c>
      <c r="C302" s="21" t="str">
        <f t="shared" si="31"/>
        <v xml:space="preserve"> </v>
      </c>
      <c r="D302" s="21" t="str">
        <f t="shared" si="32"/>
        <v xml:space="preserve"> </v>
      </c>
      <c r="E302" s="21" t="str">
        <f t="shared" si="33"/>
        <v xml:space="preserve"> </v>
      </c>
      <c r="F302" s="21" t="str">
        <f t="shared" si="34"/>
        <v xml:space="preserve"> </v>
      </c>
    </row>
    <row r="303" spans="1:6" x14ac:dyDescent="0.2">
      <c r="A303" s="21" t="str">
        <f t="shared" si="29"/>
        <v xml:space="preserve"> </v>
      </c>
      <c r="B303" s="21" t="str">
        <f t="shared" si="30"/>
        <v xml:space="preserve"> </v>
      </c>
      <c r="C303" s="21" t="str">
        <f t="shared" si="31"/>
        <v xml:space="preserve"> </v>
      </c>
      <c r="D303" s="21" t="str">
        <f t="shared" si="32"/>
        <v xml:space="preserve"> </v>
      </c>
      <c r="E303" s="21" t="str">
        <f t="shared" si="33"/>
        <v xml:space="preserve"> </v>
      </c>
      <c r="F303" s="21" t="str">
        <f t="shared" si="34"/>
        <v xml:space="preserve"> </v>
      </c>
    </row>
    <row r="304" spans="1:6" x14ac:dyDescent="0.2">
      <c r="A304" s="21" t="str">
        <f t="shared" si="29"/>
        <v xml:space="preserve"> </v>
      </c>
      <c r="B304" s="21" t="str">
        <f t="shared" si="30"/>
        <v xml:space="preserve"> </v>
      </c>
      <c r="C304" s="21" t="str">
        <f t="shared" si="31"/>
        <v xml:space="preserve"> </v>
      </c>
      <c r="D304" s="21" t="str">
        <f t="shared" si="32"/>
        <v xml:space="preserve"> </v>
      </c>
      <c r="E304" s="21" t="str">
        <f t="shared" si="33"/>
        <v xml:space="preserve"> </v>
      </c>
      <c r="F304" s="21" t="str">
        <f t="shared" si="34"/>
        <v xml:space="preserve"> </v>
      </c>
    </row>
    <row r="305" spans="1:6" x14ac:dyDescent="0.2">
      <c r="A305" s="21" t="str">
        <f t="shared" si="29"/>
        <v xml:space="preserve"> </v>
      </c>
      <c r="B305" s="21" t="str">
        <f t="shared" si="30"/>
        <v xml:space="preserve"> </v>
      </c>
      <c r="C305" s="21" t="str">
        <f t="shared" si="31"/>
        <v xml:space="preserve"> </v>
      </c>
      <c r="D305" s="21" t="str">
        <f t="shared" si="32"/>
        <v xml:space="preserve"> </v>
      </c>
      <c r="E305" s="21" t="str">
        <f t="shared" si="33"/>
        <v xml:space="preserve"> </v>
      </c>
      <c r="F305" s="21" t="str">
        <f t="shared" si="34"/>
        <v xml:space="preserve"> </v>
      </c>
    </row>
    <row r="306" spans="1:6" x14ac:dyDescent="0.2">
      <c r="A306" s="21" t="str">
        <f t="shared" si="29"/>
        <v xml:space="preserve"> </v>
      </c>
      <c r="B306" s="21" t="str">
        <f t="shared" si="30"/>
        <v xml:space="preserve"> </v>
      </c>
      <c r="C306" s="21" t="str">
        <f t="shared" si="31"/>
        <v xml:space="preserve"> </v>
      </c>
      <c r="D306" s="21" t="str">
        <f t="shared" si="32"/>
        <v xml:space="preserve"> </v>
      </c>
      <c r="E306" s="21" t="str">
        <f t="shared" si="33"/>
        <v xml:space="preserve"> </v>
      </c>
      <c r="F306" s="21" t="str">
        <f t="shared" si="34"/>
        <v xml:space="preserve"> </v>
      </c>
    </row>
    <row r="307" spans="1:6" x14ac:dyDescent="0.2">
      <c r="A307" s="21" t="str">
        <f t="shared" si="29"/>
        <v xml:space="preserve"> </v>
      </c>
      <c r="B307" s="21" t="str">
        <f t="shared" si="30"/>
        <v xml:space="preserve"> </v>
      </c>
      <c r="C307" s="21" t="str">
        <f t="shared" si="31"/>
        <v xml:space="preserve"> </v>
      </c>
      <c r="D307" s="21" t="str">
        <f t="shared" si="32"/>
        <v xml:space="preserve"> </v>
      </c>
      <c r="E307" s="21" t="str">
        <f t="shared" si="33"/>
        <v xml:space="preserve"> </v>
      </c>
      <c r="F307" s="21" t="str">
        <f t="shared" si="34"/>
        <v xml:space="preserve"> </v>
      </c>
    </row>
    <row r="308" spans="1:6" x14ac:dyDescent="0.2">
      <c r="A308" s="21" t="str">
        <f t="shared" si="29"/>
        <v xml:space="preserve"> </v>
      </c>
      <c r="B308" s="21" t="str">
        <f t="shared" si="30"/>
        <v xml:space="preserve"> </v>
      </c>
      <c r="C308" s="21" t="str">
        <f t="shared" si="31"/>
        <v xml:space="preserve"> </v>
      </c>
      <c r="D308" s="21" t="str">
        <f t="shared" si="32"/>
        <v xml:space="preserve"> </v>
      </c>
      <c r="E308" s="21" t="str">
        <f t="shared" si="33"/>
        <v xml:space="preserve"> </v>
      </c>
      <c r="F308" s="21" t="str">
        <f t="shared" si="34"/>
        <v xml:space="preserve"> </v>
      </c>
    </row>
    <row r="309" spans="1:6" x14ac:dyDescent="0.2">
      <c r="A309" s="21" t="str">
        <f t="shared" si="29"/>
        <v xml:space="preserve"> </v>
      </c>
      <c r="B309" s="21" t="str">
        <f t="shared" si="30"/>
        <v xml:space="preserve"> </v>
      </c>
      <c r="C309" s="21" t="str">
        <f t="shared" si="31"/>
        <v xml:space="preserve"> </v>
      </c>
      <c r="D309" s="21" t="str">
        <f t="shared" si="32"/>
        <v xml:space="preserve"> </v>
      </c>
      <c r="E309" s="21" t="str">
        <f t="shared" si="33"/>
        <v xml:space="preserve"> </v>
      </c>
      <c r="F309" s="21" t="str">
        <f t="shared" si="34"/>
        <v xml:space="preserve"> </v>
      </c>
    </row>
    <row r="310" spans="1:6" x14ac:dyDescent="0.2">
      <c r="A310" s="21" t="str">
        <f t="shared" si="29"/>
        <v xml:space="preserve"> </v>
      </c>
      <c r="B310" s="21" t="str">
        <f t="shared" si="30"/>
        <v xml:space="preserve"> </v>
      </c>
      <c r="C310" s="21" t="str">
        <f t="shared" si="31"/>
        <v xml:space="preserve"> </v>
      </c>
      <c r="D310" s="21" t="str">
        <f t="shared" si="32"/>
        <v xml:space="preserve"> </v>
      </c>
      <c r="E310" s="21" t="str">
        <f t="shared" si="33"/>
        <v xml:space="preserve"> </v>
      </c>
      <c r="F310" s="21" t="str">
        <f t="shared" si="34"/>
        <v xml:space="preserve"> </v>
      </c>
    </row>
    <row r="311" spans="1:6" x14ac:dyDescent="0.2">
      <c r="A311" s="21" t="str">
        <f t="shared" si="29"/>
        <v xml:space="preserve"> </v>
      </c>
      <c r="B311" s="21" t="str">
        <f t="shared" si="30"/>
        <v xml:space="preserve"> </v>
      </c>
      <c r="C311" s="21" t="str">
        <f t="shared" si="31"/>
        <v xml:space="preserve"> </v>
      </c>
      <c r="D311" s="21" t="str">
        <f t="shared" si="32"/>
        <v xml:space="preserve"> </v>
      </c>
      <c r="E311" s="21" t="str">
        <f t="shared" si="33"/>
        <v xml:space="preserve"> </v>
      </c>
      <c r="F311" s="21" t="str">
        <f t="shared" si="34"/>
        <v xml:space="preserve"> </v>
      </c>
    </row>
    <row r="312" spans="1:6" x14ac:dyDescent="0.2">
      <c r="A312" s="21" t="str">
        <f t="shared" si="29"/>
        <v xml:space="preserve"> </v>
      </c>
      <c r="B312" s="21" t="str">
        <f t="shared" si="30"/>
        <v xml:space="preserve"> </v>
      </c>
      <c r="C312" s="21" t="str">
        <f t="shared" si="31"/>
        <v xml:space="preserve"> </v>
      </c>
      <c r="D312" s="21" t="str">
        <f t="shared" si="32"/>
        <v xml:space="preserve"> </v>
      </c>
      <c r="E312" s="21" t="str">
        <f t="shared" si="33"/>
        <v xml:space="preserve"> </v>
      </c>
      <c r="F312" s="21" t="str">
        <f t="shared" si="34"/>
        <v xml:space="preserve"> </v>
      </c>
    </row>
    <row r="313" spans="1:6" x14ac:dyDescent="0.2">
      <c r="A313" s="21" t="str">
        <f t="shared" si="29"/>
        <v xml:space="preserve"> </v>
      </c>
      <c r="B313" s="21" t="str">
        <f t="shared" si="30"/>
        <v xml:space="preserve"> </v>
      </c>
      <c r="C313" s="21" t="str">
        <f t="shared" si="31"/>
        <v xml:space="preserve"> </v>
      </c>
      <c r="D313" s="21" t="str">
        <f t="shared" si="32"/>
        <v xml:space="preserve"> </v>
      </c>
      <c r="E313" s="21" t="str">
        <f t="shared" si="33"/>
        <v xml:space="preserve"> </v>
      </c>
      <c r="F313" s="21" t="str">
        <f t="shared" si="34"/>
        <v xml:space="preserve"> </v>
      </c>
    </row>
    <row r="314" spans="1:6" x14ac:dyDescent="0.2">
      <c r="A314" s="21" t="str">
        <f t="shared" si="29"/>
        <v xml:space="preserve"> </v>
      </c>
      <c r="B314" s="21" t="str">
        <f t="shared" si="30"/>
        <v xml:space="preserve"> </v>
      </c>
      <c r="C314" s="21" t="str">
        <f t="shared" si="31"/>
        <v xml:space="preserve"> </v>
      </c>
      <c r="D314" s="21" t="str">
        <f t="shared" si="32"/>
        <v xml:space="preserve"> </v>
      </c>
      <c r="E314" s="21" t="str">
        <f t="shared" si="33"/>
        <v xml:space="preserve"> </v>
      </c>
      <c r="F314" s="21" t="str">
        <f t="shared" si="34"/>
        <v xml:space="preserve"> </v>
      </c>
    </row>
    <row r="315" spans="1:6" x14ac:dyDescent="0.2">
      <c r="A315" s="21" t="str">
        <f t="shared" si="29"/>
        <v xml:space="preserve"> </v>
      </c>
      <c r="B315" s="21" t="str">
        <f t="shared" si="30"/>
        <v xml:space="preserve"> </v>
      </c>
      <c r="C315" s="21" t="str">
        <f t="shared" si="31"/>
        <v xml:space="preserve"> </v>
      </c>
      <c r="D315" s="21" t="str">
        <f t="shared" si="32"/>
        <v xml:space="preserve"> </v>
      </c>
      <c r="E315" s="21" t="str">
        <f t="shared" si="33"/>
        <v xml:space="preserve"> </v>
      </c>
      <c r="F315" s="21" t="str">
        <f t="shared" si="34"/>
        <v xml:space="preserve"> </v>
      </c>
    </row>
    <row r="316" spans="1:6" x14ac:dyDescent="0.2">
      <c r="A316" s="21" t="str">
        <f t="shared" si="29"/>
        <v xml:space="preserve"> </v>
      </c>
      <c r="B316" s="21" t="str">
        <f t="shared" si="30"/>
        <v xml:space="preserve"> </v>
      </c>
      <c r="C316" s="21" t="str">
        <f t="shared" si="31"/>
        <v xml:space="preserve"> </v>
      </c>
      <c r="D316" s="21" t="str">
        <f t="shared" si="32"/>
        <v xml:space="preserve"> </v>
      </c>
      <c r="E316" s="21" t="str">
        <f t="shared" si="33"/>
        <v xml:space="preserve"> </v>
      </c>
      <c r="F316" s="21" t="str">
        <f t="shared" si="34"/>
        <v xml:space="preserve"> </v>
      </c>
    </row>
    <row r="317" spans="1:6" x14ac:dyDescent="0.2">
      <c r="A317" s="21" t="str">
        <f t="shared" si="29"/>
        <v xml:space="preserve"> </v>
      </c>
      <c r="B317" s="21" t="str">
        <f t="shared" si="30"/>
        <v xml:space="preserve"> </v>
      </c>
      <c r="C317" s="21" t="str">
        <f t="shared" si="31"/>
        <v xml:space="preserve"> </v>
      </c>
      <c r="D317" s="21" t="str">
        <f t="shared" si="32"/>
        <v xml:space="preserve"> </v>
      </c>
      <c r="E317" s="21" t="str">
        <f t="shared" si="33"/>
        <v xml:space="preserve"> </v>
      </c>
      <c r="F317" s="21" t="str">
        <f t="shared" si="34"/>
        <v xml:space="preserve"> </v>
      </c>
    </row>
    <row r="318" spans="1:6" x14ac:dyDescent="0.2">
      <c r="A318" s="21" t="str">
        <f t="shared" si="29"/>
        <v xml:space="preserve"> </v>
      </c>
      <c r="B318" s="21" t="str">
        <f t="shared" si="30"/>
        <v xml:space="preserve"> </v>
      </c>
      <c r="C318" s="21" t="str">
        <f t="shared" si="31"/>
        <v xml:space="preserve"> </v>
      </c>
      <c r="D318" s="21" t="str">
        <f t="shared" si="32"/>
        <v xml:space="preserve"> </v>
      </c>
      <c r="E318" s="21" t="str">
        <f t="shared" si="33"/>
        <v xml:space="preserve"> </v>
      </c>
      <c r="F318" s="21" t="str">
        <f t="shared" si="34"/>
        <v xml:space="preserve"> </v>
      </c>
    </row>
    <row r="319" spans="1:6" x14ac:dyDescent="0.2">
      <c r="A319" s="21" t="str">
        <f t="shared" si="29"/>
        <v xml:space="preserve"> </v>
      </c>
      <c r="B319" s="21" t="str">
        <f t="shared" si="30"/>
        <v xml:space="preserve"> </v>
      </c>
      <c r="C319" s="21" t="str">
        <f t="shared" si="31"/>
        <v xml:space="preserve"> </v>
      </c>
      <c r="D319" s="21" t="str">
        <f t="shared" si="32"/>
        <v xml:space="preserve"> </v>
      </c>
      <c r="E319" s="21" t="str">
        <f t="shared" si="33"/>
        <v xml:space="preserve"> </v>
      </c>
      <c r="F319" s="21" t="str">
        <f t="shared" si="34"/>
        <v xml:space="preserve"> </v>
      </c>
    </row>
    <row r="320" spans="1:6" x14ac:dyDescent="0.2">
      <c r="A320" s="21" t="str">
        <f t="shared" si="29"/>
        <v xml:space="preserve"> </v>
      </c>
      <c r="B320" s="21" t="str">
        <f t="shared" si="30"/>
        <v xml:space="preserve"> </v>
      </c>
      <c r="C320" s="21" t="str">
        <f t="shared" si="31"/>
        <v xml:space="preserve"> </v>
      </c>
      <c r="D320" s="21" t="str">
        <f t="shared" si="32"/>
        <v xml:space="preserve"> </v>
      </c>
      <c r="E320" s="21" t="str">
        <f t="shared" si="33"/>
        <v xml:space="preserve"> </v>
      </c>
      <c r="F320" s="21" t="str">
        <f t="shared" si="34"/>
        <v xml:space="preserve"> </v>
      </c>
    </row>
    <row r="321" spans="1:6" x14ac:dyDescent="0.2">
      <c r="A321" s="21" t="str">
        <f t="shared" si="29"/>
        <v xml:space="preserve"> </v>
      </c>
      <c r="B321" s="21" t="str">
        <f t="shared" si="30"/>
        <v xml:space="preserve"> </v>
      </c>
      <c r="C321" s="21" t="str">
        <f t="shared" si="31"/>
        <v xml:space="preserve"> </v>
      </c>
      <c r="D321" s="21" t="str">
        <f t="shared" si="32"/>
        <v xml:space="preserve"> </v>
      </c>
      <c r="E321" s="21" t="str">
        <f t="shared" si="33"/>
        <v xml:space="preserve"> </v>
      </c>
      <c r="F321" s="21" t="str">
        <f t="shared" si="34"/>
        <v xml:space="preserve"> </v>
      </c>
    </row>
    <row r="322" spans="1:6" x14ac:dyDescent="0.2">
      <c r="A322" s="21" t="str">
        <f t="shared" si="29"/>
        <v xml:space="preserve"> </v>
      </c>
      <c r="B322" s="21" t="str">
        <f t="shared" si="30"/>
        <v xml:space="preserve"> </v>
      </c>
      <c r="C322" s="21" t="str">
        <f t="shared" si="31"/>
        <v xml:space="preserve"> </v>
      </c>
      <c r="D322" s="21" t="str">
        <f t="shared" si="32"/>
        <v xml:space="preserve"> </v>
      </c>
      <c r="E322" s="21" t="str">
        <f t="shared" si="33"/>
        <v xml:space="preserve"> </v>
      </c>
      <c r="F322" s="21" t="str">
        <f t="shared" si="34"/>
        <v xml:space="preserve"> </v>
      </c>
    </row>
    <row r="323" spans="1:6" x14ac:dyDescent="0.2">
      <c r="A323" s="21" t="str">
        <f t="shared" si="29"/>
        <v xml:space="preserve"> </v>
      </c>
      <c r="B323" s="21" t="str">
        <f t="shared" si="30"/>
        <v xml:space="preserve"> </v>
      </c>
      <c r="C323" s="21" t="str">
        <f t="shared" si="31"/>
        <v xml:space="preserve"> </v>
      </c>
      <c r="D323" s="21" t="str">
        <f t="shared" si="32"/>
        <v xml:space="preserve"> </v>
      </c>
      <c r="E323" s="21" t="str">
        <f t="shared" si="33"/>
        <v xml:space="preserve"> </v>
      </c>
      <c r="F323" s="21" t="str">
        <f t="shared" si="34"/>
        <v xml:space="preserve"> </v>
      </c>
    </row>
    <row r="324" spans="1:6" x14ac:dyDescent="0.2">
      <c r="A324" s="21" t="str">
        <f t="shared" si="29"/>
        <v xml:space="preserve"> </v>
      </c>
      <c r="B324" s="21" t="str">
        <f t="shared" si="30"/>
        <v xml:space="preserve"> </v>
      </c>
      <c r="C324" s="21" t="str">
        <f t="shared" si="31"/>
        <v xml:space="preserve"> </v>
      </c>
      <c r="D324" s="21" t="str">
        <f t="shared" si="32"/>
        <v xml:space="preserve"> </v>
      </c>
      <c r="E324" s="21" t="str">
        <f t="shared" si="33"/>
        <v xml:space="preserve"> </v>
      </c>
      <c r="F324" s="21" t="str">
        <f t="shared" si="34"/>
        <v xml:space="preserve"> </v>
      </c>
    </row>
    <row r="325" spans="1:6" x14ac:dyDescent="0.2">
      <c r="A325" s="21" t="str">
        <f t="shared" si="29"/>
        <v xml:space="preserve"> </v>
      </c>
      <c r="B325" s="21" t="str">
        <f t="shared" si="30"/>
        <v xml:space="preserve"> </v>
      </c>
      <c r="C325" s="21" t="str">
        <f t="shared" si="31"/>
        <v xml:space="preserve"> </v>
      </c>
      <c r="D325" s="21" t="str">
        <f t="shared" si="32"/>
        <v xml:space="preserve"> </v>
      </c>
      <c r="E325" s="21" t="str">
        <f t="shared" si="33"/>
        <v xml:space="preserve"> </v>
      </c>
      <c r="F325" s="21" t="str">
        <f t="shared" si="34"/>
        <v xml:space="preserve"> </v>
      </c>
    </row>
    <row r="326" spans="1:6" x14ac:dyDescent="0.2">
      <c r="A326" s="21" t="str">
        <f t="shared" si="29"/>
        <v xml:space="preserve"> </v>
      </c>
      <c r="B326" s="21" t="str">
        <f t="shared" si="30"/>
        <v xml:space="preserve"> </v>
      </c>
      <c r="C326" s="21" t="str">
        <f t="shared" si="31"/>
        <v xml:space="preserve"> </v>
      </c>
      <c r="D326" s="21" t="str">
        <f t="shared" si="32"/>
        <v xml:space="preserve"> </v>
      </c>
      <c r="E326" s="21" t="str">
        <f t="shared" si="33"/>
        <v xml:space="preserve"> </v>
      </c>
      <c r="F326" s="21" t="str">
        <f t="shared" si="34"/>
        <v xml:space="preserve"> </v>
      </c>
    </row>
    <row r="327" spans="1:6" x14ac:dyDescent="0.2">
      <c r="A327" s="21" t="str">
        <f t="shared" si="29"/>
        <v xml:space="preserve"> </v>
      </c>
      <c r="B327" s="21" t="str">
        <f t="shared" si="30"/>
        <v xml:space="preserve"> </v>
      </c>
      <c r="C327" s="21" t="str">
        <f t="shared" si="31"/>
        <v xml:space="preserve"> </v>
      </c>
      <c r="D327" s="21" t="str">
        <f t="shared" si="32"/>
        <v xml:space="preserve"> </v>
      </c>
      <c r="E327" s="21" t="str">
        <f t="shared" si="33"/>
        <v xml:space="preserve"> </v>
      </c>
      <c r="F327" s="21" t="str">
        <f t="shared" si="34"/>
        <v xml:space="preserve"> </v>
      </c>
    </row>
    <row r="328" spans="1:6" x14ac:dyDescent="0.2">
      <c r="A328" s="21" t="str">
        <f t="shared" si="29"/>
        <v xml:space="preserve"> </v>
      </c>
      <c r="B328" s="21" t="str">
        <f t="shared" si="30"/>
        <v xml:space="preserve"> </v>
      </c>
      <c r="C328" s="21" t="str">
        <f t="shared" si="31"/>
        <v xml:space="preserve"> </v>
      </c>
      <c r="D328" s="21" t="str">
        <f t="shared" si="32"/>
        <v xml:space="preserve"> </v>
      </c>
      <c r="E328" s="21" t="str">
        <f t="shared" si="33"/>
        <v xml:space="preserve"> </v>
      </c>
      <c r="F328" s="21" t="str">
        <f t="shared" si="34"/>
        <v xml:space="preserve"> </v>
      </c>
    </row>
    <row r="329" spans="1:6" x14ac:dyDescent="0.2">
      <c r="A329" s="21" t="str">
        <f t="shared" si="29"/>
        <v xml:space="preserve"> </v>
      </c>
      <c r="B329" s="21" t="str">
        <f t="shared" si="30"/>
        <v xml:space="preserve"> </v>
      </c>
      <c r="C329" s="21" t="str">
        <f t="shared" si="31"/>
        <v xml:space="preserve"> </v>
      </c>
      <c r="D329" s="21" t="str">
        <f t="shared" si="32"/>
        <v xml:space="preserve"> </v>
      </c>
      <c r="E329" s="21" t="str">
        <f t="shared" si="33"/>
        <v xml:space="preserve"> </v>
      </c>
      <c r="F329" s="21" t="str">
        <f t="shared" si="34"/>
        <v xml:space="preserve"> </v>
      </c>
    </row>
    <row r="330" spans="1:6" x14ac:dyDescent="0.2">
      <c r="A330" s="21" t="str">
        <f t="shared" si="29"/>
        <v xml:space="preserve"> </v>
      </c>
      <c r="B330" s="21" t="str">
        <f t="shared" si="30"/>
        <v xml:space="preserve"> </v>
      </c>
      <c r="C330" s="21" t="str">
        <f t="shared" si="31"/>
        <v xml:space="preserve"> </v>
      </c>
      <c r="D330" s="21" t="str">
        <f t="shared" si="32"/>
        <v xml:space="preserve"> </v>
      </c>
      <c r="E330" s="21" t="str">
        <f t="shared" si="33"/>
        <v xml:space="preserve"> </v>
      </c>
      <c r="F330" s="21" t="str">
        <f t="shared" si="34"/>
        <v xml:space="preserve"> </v>
      </c>
    </row>
    <row r="331" spans="1:6" x14ac:dyDescent="0.2">
      <c r="A331" s="21" t="str">
        <f t="shared" si="29"/>
        <v xml:space="preserve"> </v>
      </c>
      <c r="B331" s="21" t="str">
        <f t="shared" si="30"/>
        <v xml:space="preserve"> </v>
      </c>
      <c r="C331" s="21" t="str">
        <f t="shared" si="31"/>
        <v xml:space="preserve"> </v>
      </c>
      <c r="D331" s="21" t="str">
        <f t="shared" si="32"/>
        <v xml:space="preserve"> </v>
      </c>
      <c r="E331" s="21" t="str">
        <f t="shared" si="33"/>
        <v xml:space="preserve"> </v>
      </c>
      <c r="F331" s="21" t="str">
        <f t="shared" si="34"/>
        <v xml:space="preserve"> </v>
      </c>
    </row>
    <row r="332" spans="1:6" x14ac:dyDescent="0.2">
      <c r="A332" s="21" t="str">
        <f t="shared" si="29"/>
        <v xml:space="preserve"> </v>
      </c>
      <c r="B332" s="21" t="str">
        <f t="shared" si="30"/>
        <v xml:space="preserve"> </v>
      </c>
      <c r="C332" s="21" t="str">
        <f t="shared" si="31"/>
        <v xml:space="preserve"> </v>
      </c>
      <c r="D332" s="21" t="str">
        <f t="shared" si="32"/>
        <v xml:space="preserve"> </v>
      </c>
      <c r="E332" s="21" t="str">
        <f t="shared" si="33"/>
        <v xml:space="preserve"> </v>
      </c>
      <c r="F332" s="21" t="str">
        <f t="shared" si="34"/>
        <v xml:space="preserve"> </v>
      </c>
    </row>
    <row r="333" spans="1:6" x14ac:dyDescent="0.2">
      <c r="A333" s="21" t="str">
        <f t="shared" si="29"/>
        <v xml:space="preserve"> </v>
      </c>
      <c r="B333" s="21" t="str">
        <f t="shared" si="30"/>
        <v xml:space="preserve"> </v>
      </c>
      <c r="C333" s="21" t="str">
        <f t="shared" si="31"/>
        <v xml:space="preserve"> </v>
      </c>
      <c r="D333" s="21" t="str">
        <f t="shared" si="32"/>
        <v xml:space="preserve"> </v>
      </c>
      <c r="E333" s="21" t="str">
        <f t="shared" si="33"/>
        <v xml:space="preserve"> </v>
      </c>
      <c r="F333" s="21" t="str">
        <f t="shared" si="34"/>
        <v xml:space="preserve"> </v>
      </c>
    </row>
    <row r="334" spans="1:6" x14ac:dyDescent="0.2">
      <c r="A334" s="21" t="str">
        <f t="shared" si="29"/>
        <v xml:space="preserve"> </v>
      </c>
      <c r="B334" s="21" t="str">
        <f t="shared" si="30"/>
        <v xml:space="preserve"> </v>
      </c>
      <c r="C334" s="21" t="str">
        <f t="shared" si="31"/>
        <v xml:space="preserve"> </v>
      </c>
      <c r="D334" s="21" t="str">
        <f t="shared" si="32"/>
        <v xml:space="preserve"> </v>
      </c>
      <c r="E334" s="21" t="str">
        <f t="shared" si="33"/>
        <v xml:space="preserve"> </v>
      </c>
      <c r="F334" s="21" t="str">
        <f t="shared" si="34"/>
        <v xml:space="preserve"> </v>
      </c>
    </row>
    <row r="335" spans="1:6" x14ac:dyDescent="0.2">
      <c r="A335" s="21" t="str">
        <f t="shared" si="29"/>
        <v xml:space="preserve"> </v>
      </c>
      <c r="B335" s="21" t="str">
        <f t="shared" si="30"/>
        <v xml:space="preserve"> </v>
      </c>
      <c r="C335" s="21" t="str">
        <f t="shared" si="31"/>
        <v xml:space="preserve"> </v>
      </c>
      <c r="D335" s="21" t="str">
        <f t="shared" si="32"/>
        <v xml:space="preserve"> </v>
      </c>
      <c r="E335" s="21" t="str">
        <f t="shared" si="33"/>
        <v xml:space="preserve"> </v>
      </c>
      <c r="F335" s="21" t="str">
        <f t="shared" si="34"/>
        <v xml:space="preserve"> </v>
      </c>
    </row>
    <row r="336" spans="1:6" x14ac:dyDescent="0.2">
      <c r="A336" s="21" t="str">
        <f t="shared" si="29"/>
        <v xml:space="preserve"> </v>
      </c>
      <c r="B336" s="21" t="str">
        <f t="shared" si="30"/>
        <v xml:space="preserve"> </v>
      </c>
      <c r="C336" s="21" t="str">
        <f t="shared" si="31"/>
        <v xml:space="preserve"> </v>
      </c>
      <c r="D336" s="21" t="str">
        <f t="shared" si="32"/>
        <v xml:space="preserve"> </v>
      </c>
      <c r="E336" s="21" t="str">
        <f t="shared" si="33"/>
        <v xml:space="preserve"> </v>
      </c>
      <c r="F336" s="21" t="str">
        <f t="shared" si="34"/>
        <v xml:space="preserve"> </v>
      </c>
    </row>
    <row r="337" spans="1:6" x14ac:dyDescent="0.2">
      <c r="A337" s="21" t="str">
        <f t="shared" si="29"/>
        <v xml:space="preserve"> </v>
      </c>
      <c r="B337" s="21" t="str">
        <f t="shared" si="30"/>
        <v xml:space="preserve"> </v>
      </c>
      <c r="C337" s="21" t="str">
        <f t="shared" si="31"/>
        <v xml:space="preserve"> </v>
      </c>
      <c r="D337" s="21" t="str">
        <f t="shared" si="32"/>
        <v xml:space="preserve"> </v>
      </c>
      <c r="E337" s="21" t="str">
        <f t="shared" si="33"/>
        <v xml:space="preserve"> </v>
      </c>
      <c r="F337" s="21" t="str">
        <f t="shared" si="34"/>
        <v xml:space="preserve"> </v>
      </c>
    </row>
    <row r="338" spans="1:6" x14ac:dyDescent="0.2">
      <c r="A338" s="21" t="str">
        <f t="shared" ref="A338:A401" si="35">IF(A337=" "," ",IF(A337+1&gt;$B$10," ",A337+1))</f>
        <v xml:space="preserve"> </v>
      </c>
      <c r="B338" s="21" t="str">
        <f t="shared" ref="B338:B401" si="36">IF(A337=" "," ",IF(A337+1&gt;$B$10," ",F337))</f>
        <v xml:space="preserve"> </v>
      </c>
      <c r="C338" s="21" t="str">
        <f t="shared" ref="C338:C401" si="37">IF(A337=" "," ",IF(A337+1&gt;$B$10," ",C337))</f>
        <v xml:space="preserve"> </v>
      </c>
      <c r="D338" s="21" t="str">
        <f t="shared" ref="D338:D401" si="38">IF(A337=" "," ",IF(A337+1&gt;$B$10," ",B338*$C$10))</f>
        <v xml:space="preserve"> </v>
      </c>
      <c r="E338" s="21" t="str">
        <f t="shared" ref="E338:E401" si="39">IF(A337=" "," ",IF(A337+1&gt;$B$10," ",C338-D338))</f>
        <v xml:space="preserve"> </v>
      </c>
      <c r="F338" s="21" t="str">
        <f t="shared" ref="F338:F401" si="40">IF(A337=" "," ",IF(A337+1&gt;$B$10," ",B338-E338))</f>
        <v xml:space="preserve"> </v>
      </c>
    </row>
    <row r="339" spans="1:6" x14ac:dyDescent="0.2">
      <c r="A339" s="21" t="str">
        <f t="shared" si="35"/>
        <v xml:space="preserve"> </v>
      </c>
      <c r="B339" s="21" t="str">
        <f t="shared" si="36"/>
        <v xml:space="preserve"> </v>
      </c>
      <c r="C339" s="21" t="str">
        <f t="shared" si="37"/>
        <v xml:space="preserve"> </v>
      </c>
      <c r="D339" s="21" t="str">
        <f t="shared" si="38"/>
        <v xml:space="preserve"> </v>
      </c>
      <c r="E339" s="21" t="str">
        <f t="shared" si="39"/>
        <v xml:space="preserve"> </v>
      </c>
      <c r="F339" s="21" t="str">
        <f t="shared" si="40"/>
        <v xml:space="preserve"> </v>
      </c>
    </row>
    <row r="340" spans="1:6" x14ac:dyDescent="0.2">
      <c r="A340" s="21" t="str">
        <f t="shared" si="35"/>
        <v xml:space="preserve"> </v>
      </c>
      <c r="B340" s="21" t="str">
        <f t="shared" si="36"/>
        <v xml:space="preserve"> </v>
      </c>
      <c r="C340" s="21" t="str">
        <f t="shared" si="37"/>
        <v xml:space="preserve"> </v>
      </c>
      <c r="D340" s="21" t="str">
        <f t="shared" si="38"/>
        <v xml:space="preserve"> </v>
      </c>
      <c r="E340" s="21" t="str">
        <f t="shared" si="39"/>
        <v xml:space="preserve"> </v>
      </c>
      <c r="F340" s="21" t="str">
        <f t="shared" si="40"/>
        <v xml:space="preserve"> </v>
      </c>
    </row>
    <row r="341" spans="1:6" x14ac:dyDescent="0.2">
      <c r="A341" s="21" t="str">
        <f t="shared" si="35"/>
        <v xml:space="preserve"> </v>
      </c>
      <c r="B341" s="21" t="str">
        <f t="shared" si="36"/>
        <v xml:space="preserve"> </v>
      </c>
      <c r="C341" s="21" t="str">
        <f t="shared" si="37"/>
        <v xml:space="preserve"> </v>
      </c>
      <c r="D341" s="21" t="str">
        <f t="shared" si="38"/>
        <v xml:space="preserve"> </v>
      </c>
      <c r="E341" s="21" t="str">
        <f t="shared" si="39"/>
        <v xml:space="preserve"> </v>
      </c>
      <c r="F341" s="21" t="str">
        <f t="shared" si="40"/>
        <v xml:space="preserve"> </v>
      </c>
    </row>
    <row r="342" spans="1:6" x14ac:dyDescent="0.2">
      <c r="A342" s="21" t="str">
        <f t="shared" si="35"/>
        <v xml:space="preserve"> </v>
      </c>
      <c r="B342" s="21" t="str">
        <f t="shared" si="36"/>
        <v xml:space="preserve"> </v>
      </c>
      <c r="C342" s="21" t="str">
        <f t="shared" si="37"/>
        <v xml:space="preserve"> </v>
      </c>
      <c r="D342" s="21" t="str">
        <f t="shared" si="38"/>
        <v xml:space="preserve"> </v>
      </c>
      <c r="E342" s="21" t="str">
        <f t="shared" si="39"/>
        <v xml:space="preserve"> </v>
      </c>
      <c r="F342" s="21" t="str">
        <f t="shared" si="40"/>
        <v xml:space="preserve"> </v>
      </c>
    </row>
    <row r="343" spans="1:6" x14ac:dyDescent="0.2">
      <c r="A343" s="21" t="str">
        <f t="shared" si="35"/>
        <v xml:space="preserve"> </v>
      </c>
      <c r="B343" s="21" t="str">
        <f t="shared" si="36"/>
        <v xml:space="preserve"> </v>
      </c>
      <c r="C343" s="21" t="str">
        <f t="shared" si="37"/>
        <v xml:space="preserve"> </v>
      </c>
      <c r="D343" s="21" t="str">
        <f t="shared" si="38"/>
        <v xml:space="preserve"> </v>
      </c>
      <c r="E343" s="21" t="str">
        <f t="shared" si="39"/>
        <v xml:space="preserve"> </v>
      </c>
      <c r="F343" s="21" t="str">
        <f t="shared" si="40"/>
        <v xml:space="preserve"> </v>
      </c>
    </row>
    <row r="344" spans="1:6" x14ac:dyDescent="0.2">
      <c r="A344" s="21" t="str">
        <f t="shared" si="35"/>
        <v xml:space="preserve"> </v>
      </c>
      <c r="B344" s="21" t="str">
        <f t="shared" si="36"/>
        <v xml:space="preserve"> </v>
      </c>
      <c r="C344" s="21" t="str">
        <f t="shared" si="37"/>
        <v xml:space="preserve"> </v>
      </c>
      <c r="D344" s="21" t="str">
        <f t="shared" si="38"/>
        <v xml:space="preserve"> </v>
      </c>
      <c r="E344" s="21" t="str">
        <f t="shared" si="39"/>
        <v xml:space="preserve"> </v>
      </c>
      <c r="F344" s="21" t="str">
        <f t="shared" si="40"/>
        <v xml:space="preserve"> </v>
      </c>
    </row>
    <row r="345" spans="1:6" x14ac:dyDescent="0.2">
      <c r="A345" s="21" t="str">
        <f t="shared" si="35"/>
        <v xml:space="preserve"> </v>
      </c>
      <c r="B345" s="21" t="str">
        <f t="shared" si="36"/>
        <v xml:space="preserve"> </v>
      </c>
      <c r="C345" s="21" t="str">
        <f t="shared" si="37"/>
        <v xml:space="preserve"> </v>
      </c>
      <c r="D345" s="21" t="str">
        <f t="shared" si="38"/>
        <v xml:space="preserve"> </v>
      </c>
      <c r="E345" s="21" t="str">
        <f t="shared" si="39"/>
        <v xml:space="preserve"> </v>
      </c>
      <c r="F345" s="21" t="str">
        <f t="shared" si="40"/>
        <v xml:space="preserve"> </v>
      </c>
    </row>
    <row r="346" spans="1:6" x14ac:dyDescent="0.2">
      <c r="A346" s="21" t="str">
        <f t="shared" si="35"/>
        <v xml:space="preserve"> </v>
      </c>
      <c r="B346" s="21" t="str">
        <f t="shared" si="36"/>
        <v xml:space="preserve"> </v>
      </c>
      <c r="C346" s="21" t="str">
        <f t="shared" si="37"/>
        <v xml:space="preserve"> </v>
      </c>
      <c r="D346" s="21" t="str">
        <f t="shared" si="38"/>
        <v xml:space="preserve"> </v>
      </c>
      <c r="E346" s="21" t="str">
        <f t="shared" si="39"/>
        <v xml:space="preserve"> </v>
      </c>
      <c r="F346" s="21" t="str">
        <f t="shared" si="40"/>
        <v xml:space="preserve"> </v>
      </c>
    </row>
    <row r="347" spans="1:6" x14ac:dyDescent="0.2">
      <c r="A347" s="21" t="str">
        <f t="shared" si="35"/>
        <v xml:space="preserve"> </v>
      </c>
      <c r="B347" s="21" t="str">
        <f t="shared" si="36"/>
        <v xml:space="preserve"> </v>
      </c>
      <c r="C347" s="21" t="str">
        <f t="shared" si="37"/>
        <v xml:space="preserve"> </v>
      </c>
      <c r="D347" s="21" t="str">
        <f t="shared" si="38"/>
        <v xml:space="preserve"> </v>
      </c>
      <c r="E347" s="21" t="str">
        <f t="shared" si="39"/>
        <v xml:space="preserve"> </v>
      </c>
      <c r="F347" s="21" t="str">
        <f t="shared" si="40"/>
        <v xml:space="preserve"> </v>
      </c>
    </row>
    <row r="348" spans="1:6" x14ac:dyDescent="0.2">
      <c r="A348" s="21" t="str">
        <f t="shared" si="35"/>
        <v xml:space="preserve"> </v>
      </c>
      <c r="B348" s="21" t="str">
        <f t="shared" si="36"/>
        <v xml:space="preserve"> </v>
      </c>
      <c r="C348" s="21" t="str">
        <f t="shared" si="37"/>
        <v xml:space="preserve"> </v>
      </c>
      <c r="D348" s="21" t="str">
        <f t="shared" si="38"/>
        <v xml:space="preserve"> </v>
      </c>
      <c r="E348" s="21" t="str">
        <f t="shared" si="39"/>
        <v xml:space="preserve"> </v>
      </c>
      <c r="F348" s="21" t="str">
        <f t="shared" si="40"/>
        <v xml:space="preserve"> </v>
      </c>
    </row>
    <row r="349" spans="1:6" x14ac:dyDescent="0.2">
      <c r="A349" s="21" t="str">
        <f t="shared" si="35"/>
        <v xml:space="preserve"> </v>
      </c>
      <c r="B349" s="21" t="str">
        <f t="shared" si="36"/>
        <v xml:space="preserve"> </v>
      </c>
      <c r="C349" s="21" t="str">
        <f t="shared" si="37"/>
        <v xml:space="preserve"> </v>
      </c>
      <c r="D349" s="21" t="str">
        <f t="shared" si="38"/>
        <v xml:space="preserve"> </v>
      </c>
      <c r="E349" s="21" t="str">
        <f t="shared" si="39"/>
        <v xml:space="preserve"> </v>
      </c>
      <c r="F349" s="21" t="str">
        <f t="shared" si="40"/>
        <v xml:space="preserve"> </v>
      </c>
    </row>
    <row r="350" spans="1:6" x14ac:dyDescent="0.2">
      <c r="A350" s="21" t="str">
        <f t="shared" si="35"/>
        <v xml:space="preserve"> </v>
      </c>
      <c r="B350" s="21" t="str">
        <f t="shared" si="36"/>
        <v xml:space="preserve"> </v>
      </c>
      <c r="C350" s="21" t="str">
        <f t="shared" si="37"/>
        <v xml:space="preserve"> </v>
      </c>
      <c r="D350" s="21" t="str">
        <f t="shared" si="38"/>
        <v xml:space="preserve"> </v>
      </c>
      <c r="E350" s="21" t="str">
        <f t="shared" si="39"/>
        <v xml:space="preserve"> </v>
      </c>
      <c r="F350" s="21" t="str">
        <f t="shared" si="40"/>
        <v xml:space="preserve"> </v>
      </c>
    </row>
    <row r="351" spans="1:6" x14ac:dyDescent="0.2">
      <c r="A351" s="21" t="str">
        <f t="shared" si="35"/>
        <v xml:space="preserve"> </v>
      </c>
      <c r="B351" s="21" t="str">
        <f t="shared" si="36"/>
        <v xml:space="preserve"> </v>
      </c>
      <c r="C351" s="21" t="str">
        <f t="shared" si="37"/>
        <v xml:space="preserve"> </v>
      </c>
      <c r="D351" s="21" t="str">
        <f t="shared" si="38"/>
        <v xml:space="preserve"> </v>
      </c>
      <c r="E351" s="21" t="str">
        <f t="shared" si="39"/>
        <v xml:space="preserve"> </v>
      </c>
      <c r="F351" s="21" t="str">
        <f t="shared" si="40"/>
        <v xml:space="preserve"> </v>
      </c>
    </row>
    <row r="352" spans="1:6" x14ac:dyDescent="0.2">
      <c r="A352" s="21" t="str">
        <f t="shared" si="35"/>
        <v xml:space="preserve"> </v>
      </c>
      <c r="B352" s="21" t="str">
        <f t="shared" si="36"/>
        <v xml:space="preserve"> </v>
      </c>
      <c r="C352" s="21" t="str">
        <f t="shared" si="37"/>
        <v xml:space="preserve"> </v>
      </c>
      <c r="D352" s="21" t="str">
        <f t="shared" si="38"/>
        <v xml:space="preserve"> </v>
      </c>
      <c r="E352" s="21" t="str">
        <f t="shared" si="39"/>
        <v xml:space="preserve"> </v>
      </c>
      <c r="F352" s="21" t="str">
        <f t="shared" si="40"/>
        <v xml:space="preserve"> </v>
      </c>
    </row>
    <row r="353" spans="1:6" x14ac:dyDescent="0.2">
      <c r="A353" s="21" t="str">
        <f t="shared" si="35"/>
        <v xml:space="preserve"> </v>
      </c>
      <c r="B353" s="21" t="str">
        <f t="shared" si="36"/>
        <v xml:space="preserve"> </v>
      </c>
      <c r="C353" s="21" t="str">
        <f t="shared" si="37"/>
        <v xml:space="preserve"> </v>
      </c>
      <c r="D353" s="21" t="str">
        <f t="shared" si="38"/>
        <v xml:space="preserve"> </v>
      </c>
      <c r="E353" s="21" t="str">
        <f t="shared" si="39"/>
        <v xml:space="preserve"> </v>
      </c>
      <c r="F353" s="21" t="str">
        <f t="shared" si="40"/>
        <v xml:space="preserve"> </v>
      </c>
    </row>
    <row r="354" spans="1:6" x14ac:dyDescent="0.2">
      <c r="A354" s="21" t="str">
        <f t="shared" si="35"/>
        <v xml:space="preserve"> </v>
      </c>
      <c r="B354" s="21" t="str">
        <f t="shared" si="36"/>
        <v xml:space="preserve"> </v>
      </c>
      <c r="C354" s="21" t="str">
        <f t="shared" si="37"/>
        <v xml:space="preserve"> </v>
      </c>
      <c r="D354" s="21" t="str">
        <f t="shared" si="38"/>
        <v xml:space="preserve"> </v>
      </c>
      <c r="E354" s="21" t="str">
        <f t="shared" si="39"/>
        <v xml:space="preserve"> </v>
      </c>
      <c r="F354" s="21" t="str">
        <f t="shared" si="40"/>
        <v xml:space="preserve"> </v>
      </c>
    </row>
    <row r="355" spans="1:6" x14ac:dyDescent="0.2">
      <c r="A355" s="21" t="str">
        <f t="shared" si="35"/>
        <v xml:space="preserve"> </v>
      </c>
      <c r="B355" s="21" t="str">
        <f t="shared" si="36"/>
        <v xml:space="preserve"> </v>
      </c>
      <c r="C355" s="21" t="str">
        <f t="shared" si="37"/>
        <v xml:space="preserve"> </v>
      </c>
      <c r="D355" s="21" t="str">
        <f t="shared" si="38"/>
        <v xml:space="preserve"> </v>
      </c>
      <c r="E355" s="21" t="str">
        <f t="shared" si="39"/>
        <v xml:space="preserve"> </v>
      </c>
      <c r="F355" s="21" t="str">
        <f t="shared" si="40"/>
        <v xml:space="preserve"> </v>
      </c>
    </row>
    <row r="356" spans="1:6" x14ac:dyDescent="0.2">
      <c r="A356" s="21" t="str">
        <f t="shared" si="35"/>
        <v xml:space="preserve"> </v>
      </c>
      <c r="B356" s="21" t="str">
        <f t="shared" si="36"/>
        <v xml:space="preserve"> </v>
      </c>
      <c r="C356" s="21" t="str">
        <f t="shared" si="37"/>
        <v xml:space="preserve"> </v>
      </c>
      <c r="D356" s="21" t="str">
        <f t="shared" si="38"/>
        <v xml:space="preserve"> </v>
      </c>
      <c r="E356" s="21" t="str">
        <f t="shared" si="39"/>
        <v xml:space="preserve"> </v>
      </c>
      <c r="F356" s="21" t="str">
        <f t="shared" si="40"/>
        <v xml:space="preserve"> </v>
      </c>
    </row>
    <row r="357" spans="1:6" x14ac:dyDescent="0.2">
      <c r="A357" s="21" t="str">
        <f t="shared" si="35"/>
        <v xml:space="preserve"> </v>
      </c>
      <c r="B357" s="21" t="str">
        <f t="shared" si="36"/>
        <v xml:space="preserve"> </v>
      </c>
      <c r="C357" s="21" t="str">
        <f t="shared" si="37"/>
        <v xml:space="preserve"> </v>
      </c>
      <c r="D357" s="21" t="str">
        <f t="shared" si="38"/>
        <v xml:space="preserve"> </v>
      </c>
      <c r="E357" s="21" t="str">
        <f t="shared" si="39"/>
        <v xml:space="preserve"> </v>
      </c>
      <c r="F357" s="21" t="str">
        <f t="shared" si="40"/>
        <v xml:space="preserve"> </v>
      </c>
    </row>
    <row r="358" spans="1:6" x14ac:dyDescent="0.2">
      <c r="A358" s="21" t="str">
        <f t="shared" si="35"/>
        <v xml:space="preserve"> </v>
      </c>
      <c r="B358" s="21" t="str">
        <f t="shared" si="36"/>
        <v xml:space="preserve"> </v>
      </c>
      <c r="C358" s="21" t="str">
        <f t="shared" si="37"/>
        <v xml:space="preserve"> </v>
      </c>
      <c r="D358" s="21" t="str">
        <f t="shared" si="38"/>
        <v xml:space="preserve"> </v>
      </c>
      <c r="E358" s="21" t="str">
        <f t="shared" si="39"/>
        <v xml:space="preserve"> </v>
      </c>
      <c r="F358" s="21" t="str">
        <f t="shared" si="40"/>
        <v xml:space="preserve"> </v>
      </c>
    </row>
    <row r="359" spans="1:6" x14ac:dyDescent="0.2">
      <c r="A359" s="21" t="str">
        <f t="shared" si="35"/>
        <v xml:space="preserve"> </v>
      </c>
      <c r="B359" s="21" t="str">
        <f t="shared" si="36"/>
        <v xml:space="preserve"> </v>
      </c>
      <c r="C359" s="21" t="str">
        <f t="shared" si="37"/>
        <v xml:space="preserve"> </v>
      </c>
      <c r="D359" s="21" t="str">
        <f t="shared" si="38"/>
        <v xml:space="preserve"> </v>
      </c>
      <c r="E359" s="21" t="str">
        <f t="shared" si="39"/>
        <v xml:space="preserve"> </v>
      </c>
      <c r="F359" s="21" t="str">
        <f t="shared" si="40"/>
        <v xml:space="preserve"> </v>
      </c>
    </row>
    <row r="360" spans="1:6" x14ac:dyDescent="0.2">
      <c r="A360" s="21" t="str">
        <f t="shared" si="35"/>
        <v xml:space="preserve"> </v>
      </c>
      <c r="B360" s="21" t="str">
        <f t="shared" si="36"/>
        <v xml:space="preserve"> </v>
      </c>
      <c r="C360" s="21" t="str">
        <f t="shared" si="37"/>
        <v xml:space="preserve"> </v>
      </c>
      <c r="D360" s="21" t="str">
        <f t="shared" si="38"/>
        <v xml:space="preserve"> </v>
      </c>
      <c r="E360" s="21" t="str">
        <f t="shared" si="39"/>
        <v xml:space="preserve"> </v>
      </c>
      <c r="F360" s="21" t="str">
        <f t="shared" si="40"/>
        <v xml:space="preserve"> </v>
      </c>
    </row>
    <row r="361" spans="1:6" x14ac:dyDescent="0.2">
      <c r="A361" s="21" t="str">
        <f t="shared" si="35"/>
        <v xml:space="preserve"> </v>
      </c>
      <c r="B361" s="21" t="str">
        <f t="shared" si="36"/>
        <v xml:space="preserve"> </v>
      </c>
      <c r="C361" s="21" t="str">
        <f t="shared" si="37"/>
        <v xml:space="preserve"> </v>
      </c>
      <c r="D361" s="21" t="str">
        <f t="shared" si="38"/>
        <v xml:space="preserve"> </v>
      </c>
      <c r="E361" s="21" t="str">
        <f t="shared" si="39"/>
        <v xml:space="preserve"> </v>
      </c>
      <c r="F361" s="21" t="str">
        <f t="shared" si="40"/>
        <v xml:space="preserve"> </v>
      </c>
    </row>
    <row r="362" spans="1:6" x14ac:dyDescent="0.2">
      <c r="A362" s="21" t="str">
        <f t="shared" si="35"/>
        <v xml:space="preserve"> </v>
      </c>
      <c r="B362" s="21" t="str">
        <f t="shared" si="36"/>
        <v xml:space="preserve"> </v>
      </c>
      <c r="C362" s="21" t="str">
        <f t="shared" si="37"/>
        <v xml:space="preserve"> </v>
      </c>
      <c r="D362" s="21" t="str">
        <f t="shared" si="38"/>
        <v xml:space="preserve"> </v>
      </c>
      <c r="E362" s="21" t="str">
        <f t="shared" si="39"/>
        <v xml:space="preserve"> </v>
      </c>
      <c r="F362" s="21" t="str">
        <f t="shared" si="40"/>
        <v xml:space="preserve"> </v>
      </c>
    </row>
    <row r="363" spans="1:6" x14ac:dyDescent="0.2">
      <c r="A363" s="21" t="str">
        <f t="shared" si="35"/>
        <v xml:space="preserve"> </v>
      </c>
      <c r="B363" s="21" t="str">
        <f t="shared" si="36"/>
        <v xml:space="preserve"> </v>
      </c>
      <c r="C363" s="21" t="str">
        <f t="shared" si="37"/>
        <v xml:space="preserve"> </v>
      </c>
      <c r="D363" s="21" t="str">
        <f t="shared" si="38"/>
        <v xml:space="preserve"> </v>
      </c>
      <c r="E363" s="21" t="str">
        <f t="shared" si="39"/>
        <v xml:space="preserve"> </v>
      </c>
      <c r="F363" s="21" t="str">
        <f t="shared" si="40"/>
        <v xml:space="preserve"> </v>
      </c>
    </row>
    <row r="364" spans="1:6" x14ac:dyDescent="0.2">
      <c r="A364" s="21" t="str">
        <f t="shared" si="35"/>
        <v xml:space="preserve"> </v>
      </c>
      <c r="B364" s="21" t="str">
        <f t="shared" si="36"/>
        <v xml:space="preserve"> </v>
      </c>
      <c r="C364" s="21" t="str">
        <f t="shared" si="37"/>
        <v xml:space="preserve"> </v>
      </c>
      <c r="D364" s="21" t="str">
        <f t="shared" si="38"/>
        <v xml:space="preserve"> </v>
      </c>
      <c r="E364" s="21" t="str">
        <f t="shared" si="39"/>
        <v xml:space="preserve"> </v>
      </c>
      <c r="F364" s="21" t="str">
        <f t="shared" si="40"/>
        <v xml:space="preserve"> </v>
      </c>
    </row>
    <row r="365" spans="1:6" x14ac:dyDescent="0.2">
      <c r="A365" s="21" t="str">
        <f t="shared" si="35"/>
        <v xml:space="preserve"> </v>
      </c>
      <c r="B365" s="21" t="str">
        <f t="shared" si="36"/>
        <v xml:space="preserve"> </v>
      </c>
      <c r="C365" s="21" t="str">
        <f t="shared" si="37"/>
        <v xml:space="preserve"> </v>
      </c>
      <c r="D365" s="21" t="str">
        <f t="shared" si="38"/>
        <v xml:space="preserve"> </v>
      </c>
      <c r="E365" s="21" t="str">
        <f t="shared" si="39"/>
        <v xml:space="preserve"> </v>
      </c>
      <c r="F365" s="21" t="str">
        <f t="shared" si="40"/>
        <v xml:space="preserve"> </v>
      </c>
    </row>
    <row r="366" spans="1:6" x14ac:dyDescent="0.2">
      <c r="A366" s="21" t="str">
        <f t="shared" si="35"/>
        <v xml:space="preserve"> </v>
      </c>
      <c r="B366" s="21" t="str">
        <f t="shared" si="36"/>
        <v xml:space="preserve"> </v>
      </c>
      <c r="C366" s="21" t="str">
        <f t="shared" si="37"/>
        <v xml:space="preserve"> </v>
      </c>
      <c r="D366" s="21" t="str">
        <f t="shared" si="38"/>
        <v xml:space="preserve"> </v>
      </c>
      <c r="E366" s="21" t="str">
        <f t="shared" si="39"/>
        <v xml:space="preserve"> </v>
      </c>
      <c r="F366" s="21" t="str">
        <f t="shared" si="40"/>
        <v xml:space="preserve"> </v>
      </c>
    </row>
    <row r="367" spans="1:6" x14ac:dyDescent="0.2">
      <c r="A367" s="21" t="str">
        <f t="shared" si="35"/>
        <v xml:space="preserve"> </v>
      </c>
      <c r="B367" s="21" t="str">
        <f t="shared" si="36"/>
        <v xml:space="preserve"> </v>
      </c>
      <c r="C367" s="21" t="str">
        <f t="shared" si="37"/>
        <v xml:space="preserve"> </v>
      </c>
      <c r="D367" s="21" t="str">
        <f t="shared" si="38"/>
        <v xml:space="preserve"> </v>
      </c>
      <c r="E367" s="21" t="str">
        <f t="shared" si="39"/>
        <v xml:space="preserve"> </v>
      </c>
      <c r="F367" s="21" t="str">
        <f t="shared" si="40"/>
        <v xml:space="preserve"> </v>
      </c>
    </row>
    <row r="368" spans="1:6" x14ac:dyDescent="0.2">
      <c r="A368" s="21" t="str">
        <f t="shared" si="35"/>
        <v xml:space="preserve"> </v>
      </c>
      <c r="B368" s="21" t="str">
        <f t="shared" si="36"/>
        <v xml:space="preserve"> </v>
      </c>
      <c r="C368" s="21" t="str">
        <f t="shared" si="37"/>
        <v xml:space="preserve"> </v>
      </c>
      <c r="D368" s="21" t="str">
        <f t="shared" si="38"/>
        <v xml:space="preserve"> </v>
      </c>
      <c r="E368" s="21" t="str">
        <f t="shared" si="39"/>
        <v xml:space="preserve"> </v>
      </c>
      <c r="F368" s="21" t="str">
        <f t="shared" si="40"/>
        <v xml:space="preserve"> </v>
      </c>
    </row>
    <row r="369" spans="1:6" x14ac:dyDescent="0.2">
      <c r="A369" s="21" t="str">
        <f t="shared" si="35"/>
        <v xml:space="preserve"> </v>
      </c>
      <c r="B369" s="21" t="str">
        <f t="shared" si="36"/>
        <v xml:space="preserve"> </v>
      </c>
      <c r="C369" s="21" t="str">
        <f t="shared" si="37"/>
        <v xml:space="preserve"> </v>
      </c>
      <c r="D369" s="21" t="str">
        <f t="shared" si="38"/>
        <v xml:space="preserve"> </v>
      </c>
      <c r="E369" s="21" t="str">
        <f t="shared" si="39"/>
        <v xml:space="preserve"> </v>
      </c>
      <c r="F369" s="21" t="str">
        <f t="shared" si="40"/>
        <v xml:space="preserve"> </v>
      </c>
    </row>
    <row r="370" spans="1:6" x14ac:dyDescent="0.2">
      <c r="A370" s="21" t="str">
        <f t="shared" si="35"/>
        <v xml:space="preserve"> </v>
      </c>
      <c r="B370" s="21" t="str">
        <f t="shared" si="36"/>
        <v xml:space="preserve"> </v>
      </c>
      <c r="C370" s="21" t="str">
        <f t="shared" si="37"/>
        <v xml:space="preserve"> </v>
      </c>
      <c r="D370" s="21" t="str">
        <f t="shared" si="38"/>
        <v xml:space="preserve"> </v>
      </c>
      <c r="E370" s="21" t="str">
        <f t="shared" si="39"/>
        <v xml:space="preserve"> </v>
      </c>
      <c r="F370" s="21" t="str">
        <f t="shared" si="40"/>
        <v xml:space="preserve"> </v>
      </c>
    </row>
    <row r="371" spans="1:6" x14ac:dyDescent="0.2">
      <c r="A371" s="21" t="str">
        <f t="shared" si="35"/>
        <v xml:space="preserve"> </v>
      </c>
      <c r="B371" s="21" t="str">
        <f t="shared" si="36"/>
        <v xml:space="preserve"> </v>
      </c>
      <c r="C371" s="21" t="str">
        <f t="shared" si="37"/>
        <v xml:space="preserve"> </v>
      </c>
      <c r="D371" s="21" t="str">
        <f t="shared" si="38"/>
        <v xml:space="preserve"> </v>
      </c>
      <c r="E371" s="21" t="str">
        <f t="shared" si="39"/>
        <v xml:space="preserve"> </v>
      </c>
      <c r="F371" s="21" t="str">
        <f t="shared" si="40"/>
        <v xml:space="preserve"> </v>
      </c>
    </row>
    <row r="372" spans="1:6" x14ac:dyDescent="0.2">
      <c r="A372" s="21" t="str">
        <f t="shared" si="35"/>
        <v xml:space="preserve"> </v>
      </c>
      <c r="B372" s="21" t="str">
        <f t="shared" si="36"/>
        <v xml:space="preserve"> </v>
      </c>
      <c r="C372" s="21" t="str">
        <f t="shared" si="37"/>
        <v xml:space="preserve"> </v>
      </c>
      <c r="D372" s="21" t="str">
        <f t="shared" si="38"/>
        <v xml:space="preserve"> </v>
      </c>
      <c r="E372" s="21" t="str">
        <f t="shared" si="39"/>
        <v xml:space="preserve"> </v>
      </c>
      <c r="F372" s="21" t="str">
        <f t="shared" si="40"/>
        <v xml:space="preserve"> </v>
      </c>
    </row>
    <row r="373" spans="1:6" x14ac:dyDescent="0.2">
      <c r="A373" s="21" t="str">
        <f t="shared" si="35"/>
        <v xml:space="preserve"> </v>
      </c>
      <c r="B373" s="21" t="str">
        <f t="shared" si="36"/>
        <v xml:space="preserve"> </v>
      </c>
      <c r="C373" s="21" t="str">
        <f t="shared" si="37"/>
        <v xml:space="preserve"> </v>
      </c>
      <c r="D373" s="21" t="str">
        <f t="shared" si="38"/>
        <v xml:space="preserve"> </v>
      </c>
      <c r="E373" s="21" t="str">
        <f t="shared" si="39"/>
        <v xml:space="preserve"> </v>
      </c>
      <c r="F373" s="21" t="str">
        <f t="shared" si="40"/>
        <v xml:space="preserve"> </v>
      </c>
    </row>
    <row r="374" spans="1:6" x14ac:dyDescent="0.2">
      <c r="A374" s="21" t="str">
        <f t="shared" si="35"/>
        <v xml:space="preserve"> </v>
      </c>
      <c r="B374" s="21" t="str">
        <f t="shared" si="36"/>
        <v xml:space="preserve"> </v>
      </c>
      <c r="C374" s="21" t="str">
        <f t="shared" si="37"/>
        <v xml:space="preserve"> </v>
      </c>
      <c r="D374" s="21" t="str">
        <f t="shared" si="38"/>
        <v xml:space="preserve"> </v>
      </c>
      <c r="E374" s="21" t="str">
        <f t="shared" si="39"/>
        <v xml:space="preserve"> </v>
      </c>
      <c r="F374" s="21" t="str">
        <f t="shared" si="40"/>
        <v xml:space="preserve"> </v>
      </c>
    </row>
    <row r="375" spans="1:6" x14ac:dyDescent="0.2">
      <c r="A375" s="21" t="str">
        <f t="shared" si="35"/>
        <v xml:space="preserve"> </v>
      </c>
      <c r="B375" s="21" t="str">
        <f t="shared" si="36"/>
        <v xml:space="preserve"> </v>
      </c>
      <c r="C375" s="21" t="str">
        <f t="shared" si="37"/>
        <v xml:space="preserve"> </v>
      </c>
      <c r="D375" s="21" t="str">
        <f t="shared" si="38"/>
        <v xml:space="preserve"> </v>
      </c>
      <c r="E375" s="21" t="str">
        <f t="shared" si="39"/>
        <v xml:space="preserve"> </v>
      </c>
      <c r="F375" s="21" t="str">
        <f t="shared" si="40"/>
        <v xml:space="preserve"> </v>
      </c>
    </row>
    <row r="376" spans="1:6" x14ac:dyDescent="0.2">
      <c r="A376" s="21" t="str">
        <f t="shared" si="35"/>
        <v xml:space="preserve"> </v>
      </c>
      <c r="B376" s="21" t="str">
        <f t="shared" si="36"/>
        <v xml:space="preserve"> </v>
      </c>
      <c r="C376" s="21" t="str">
        <f t="shared" si="37"/>
        <v xml:space="preserve"> </v>
      </c>
      <c r="D376" s="21" t="str">
        <f t="shared" si="38"/>
        <v xml:space="preserve"> </v>
      </c>
      <c r="E376" s="21" t="str">
        <f t="shared" si="39"/>
        <v xml:space="preserve"> </v>
      </c>
      <c r="F376" s="21" t="str">
        <f t="shared" si="40"/>
        <v xml:space="preserve"> </v>
      </c>
    </row>
    <row r="377" spans="1:6" x14ac:dyDescent="0.2">
      <c r="A377" s="21" t="str">
        <f t="shared" si="35"/>
        <v xml:space="preserve"> </v>
      </c>
      <c r="B377" s="21" t="str">
        <f t="shared" si="36"/>
        <v xml:space="preserve"> </v>
      </c>
      <c r="C377" s="21" t="str">
        <f t="shared" si="37"/>
        <v xml:space="preserve"> </v>
      </c>
      <c r="D377" s="21" t="str">
        <f t="shared" si="38"/>
        <v xml:space="preserve"> </v>
      </c>
      <c r="E377" s="21" t="str">
        <f t="shared" si="39"/>
        <v xml:space="preserve"> </v>
      </c>
      <c r="F377" s="21" t="str">
        <f t="shared" si="40"/>
        <v xml:space="preserve"> </v>
      </c>
    </row>
    <row r="378" spans="1:6" x14ac:dyDescent="0.2">
      <c r="A378" s="21" t="str">
        <f t="shared" si="35"/>
        <v xml:space="preserve"> </v>
      </c>
      <c r="B378" s="21" t="str">
        <f t="shared" si="36"/>
        <v xml:space="preserve"> </v>
      </c>
      <c r="C378" s="21" t="str">
        <f t="shared" si="37"/>
        <v xml:space="preserve"> </v>
      </c>
      <c r="D378" s="21" t="str">
        <f t="shared" si="38"/>
        <v xml:space="preserve"> </v>
      </c>
      <c r="E378" s="21" t="str">
        <f t="shared" si="39"/>
        <v xml:space="preserve"> </v>
      </c>
      <c r="F378" s="21" t="str">
        <f t="shared" si="40"/>
        <v xml:space="preserve"> </v>
      </c>
    </row>
    <row r="379" spans="1:6" x14ac:dyDescent="0.2">
      <c r="A379" s="21" t="str">
        <f t="shared" si="35"/>
        <v xml:space="preserve"> </v>
      </c>
      <c r="B379" s="21" t="str">
        <f t="shared" si="36"/>
        <v xml:space="preserve"> </v>
      </c>
      <c r="C379" s="21" t="str">
        <f t="shared" si="37"/>
        <v xml:space="preserve"> </v>
      </c>
      <c r="D379" s="21" t="str">
        <f t="shared" si="38"/>
        <v xml:space="preserve"> </v>
      </c>
      <c r="E379" s="21" t="str">
        <f t="shared" si="39"/>
        <v xml:space="preserve"> </v>
      </c>
      <c r="F379" s="21" t="str">
        <f t="shared" si="40"/>
        <v xml:space="preserve"> </v>
      </c>
    </row>
    <row r="380" spans="1:6" x14ac:dyDescent="0.2">
      <c r="A380" s="21" t="str">
        <f t="shared" si="35"/>
        <v xml:space="preserve"> </v>
      </c>
      <c r="B380" s="21" t="str">
        <f t="shared" si="36"/>
        <v xml:space="preserve"> </v>
      </c>
      <c r="C380" s="21" t="str">
        <f t="shared" si="37"/>
        <v xml:space="preserve"> </v>
      </c>
      <c r="D380" s="21" t="str">
        <f t="shared" si="38"/>
        <v xml:space="preserve"> </v>
      </c>
      <c r="E380" s="21" t="str">
        <f t="shared" si="39"/>
        <v xml:space="preserve"> </v>
      </c>
      <c r="F380" s="21" t="str">
        <f t="shared" si="40"/>
        <v xml:space="preserve"> </v>
      </c>
    </row>
    <row r="381" spans="1:6" x14ac:dyDescent="0.2">
      <c r="A381" s="21" t="str">
        <f t="shared" si="35"/>
        <v xml:space="preserve"> </v>
      </c>
      <c r="B381" s="21" t="str">
        <f t="shared" si="36"/>
        <v xml:space="preserve"> </v>
      </c>
      <c r="C381" s="21" t="str">
        <f t="shared" si="37"/>
        <v xml:space="preserve"> </v>
      </c>
      <c r="D381" s="21" t="str">
        <f t="shared" si="38"/>
        <v xml:space="preserve"> </v>
      </c>
      <c r="E381" s="21" t="str">
        <f t="shared" si="39"/>
        <v xml:space="preserve"> </v>
      </c>
      <c r="F381" s="21" t="str">
        <f t="shared" si="40"/>
        <v xml:space="preserve"> </v>
      </c>
    </row>
    <row r="382" spans="1:6" x14ac:dyDescent="0.2">
      <c r="A382" s="21" t="str">
        <f t="shared" si="35"/>
        <v xml:space="preserve"> </v>
      </c>
      <c r="B382" s="21" t="str">
        <f t="shared" si="36"/>
        <v xml:space="preserve"> </v>
      </c>
      <c r="C382" s="21" t="str">
        <f t="shared" si="37"/>
        <v xml:space="preserve"> </v>
      </c>
      <c r="D382" s="21" t="str">
        <f t="shared" si="38"/>
        <v xml:space="preserve"> </v>
      </c>
      <c r="E382" s="21" t="str">
        <f t="shared" si="39"/>
        <v xml:space="preserve"> </v>
      </c>
      <c r="F382" s="21" t="str">
        <f t="shared" si="40"/>
        <v xml:space="preserve"> </v>
      </c>
    </row>
    <row r="383" spans="1:6" x14ac:dyDescent="0.2">
      <c r="A383" s="21" t="str">
        <f t="shared" si="35"/>
        <v xml:space="preserve"> </v>
      </c>
      <c r="B383" s="21" t="str">
        <f t="shared" si="36"/>
        <v xml:space="preserve"> </v>
      </c>
      <c r="C383" s="21" t="str">
        <f t="shared" si="37"/>
        <v xml:space="preserve"> </v>
      </c>
      <c r="D383" s="21" t="str">
        <f t="shared" si="38"/>
        <v xml:space="preserve"> </v>
      </c>
      <c r="E383" s="21" t="str">
        <f t="shared" si="39"/>
        <v xml:space="preserve"> </v>
      </c>
      <c r="F383" s="21" t="str">
        <f t="shared" si="40"/>
        <v xml:space="preserve"> </v>
      </c>
    </row>
    <row r="384" spans="1:6" x14ac:dyDescent="0.2">
      <c r="A384" s="21" t="str">
        <f t="shared" si="35"/>
        <v xml:space="preserve"> </v>
      </c>
      <c r="B384" s="21" t="str">
        <f t="shared" si="36"/>
        <v xml:space="preserve"> </v>
      </c>
      <c r="C384" s="21" t="str">
        <f t="shared" si="37"/>
        <v xml:space="preserve"> </v>
      </c>
      <c r="D384" s="21" t="str">
        <f t="shared" si="38"/>
        <v xml:space="preserve"> </v>
      </c>
      <c r="E384" s="21" t="str">
        <f t="shared" si="39"/>
        <v xml:space="preserve"> </v>
      </c>
      <c r="F384" s="21" t="str">
        <f t="shared" si="40"/>
        <v xml:space="preserve"> </v>
      </c>
    </row>
    <row r="385" spans="1:6" x14ac:dyDescent="0.2">
      <c r="A385" s="21" t="str">
        <f t="shared" si="35"/>
        <v xml:space="preserve"> </v>
      </c>
      <c r="B385" s="21" t="str">
        <f t="shared" si="36"/>
        <v xml:space="preserve"> </v>
      </c>
      <c r="C385" s="21" t="str">
        <f t="shared" si="37"/>
        <v xml:space="preserve"> </v>
      </c>
      <c r="D385" s="21" t="str">
        <f t="shared" si="38"/>
        <v xml:space="preserve"> </v>
      </c>
      <c r="E385" s="21" t="str">
        <f t="shared" si="39"/>
        <v xml:space="preserve"> </v>
      </c>
      <c r="F385" s="21" t="str">
        <f t="shared" si="40"/>
        <v xml:space="preserve"> </v>
      </c>
    </row>
    <row r="386" spans="1:6" x14ac:dyDescent="0.2">
      <c r="A386" s="21" t="str">
        <f t="shared" si="35"/>
        <v xml:space="preserve"> </v>
      </c>
      <c r="B386" s="21" t="str">
        <f t="shared" si="36"/>
        <v xml:space="preserve"> </v>
      </c>
      <c r="C386" s="21" t="str">
        <f t="shared" si="37"/>
        <v xml:space="preserve"> </v>
      </c>
      <c r="D386" s="21" t="str">
        <f t="shared" si="38"/>
        <v xml:space="preserve"> </v>
      </c>
      <c r="E386" s="21" t="str">
        <f t="shared" si="39"/>
        <v xml:space="preserve"> </v>
      </c>
      <c r="F386" s="21" t="str">
        <f t="shared" si="40"/>
        <v xml:space="preserve"> </v>
      </c>
    </row>
    <row r="387" spans="1:6" x14ac:dyDescent="0.2">
      <c r="A387" s="21" t="str">
        <f t="shared" si="35"/>
        <v xml:space="preserve"> </v>
      </c>
      <c r="B387" s="21" t="str">
        <f t="shared" si="36"/>
        <v xml:space="preserve"> </v>
      </c>
      <c r="C387" s="21" t="str">
        <f t="shared" si="37"/>
        <v xml:space="preserve"> </v>
      </c>
      <c r="D387" s="21" t="str">
        <f t="shared" si="38"/>
        <v xml:space="preserve"> </v>
      </c>
      <c r="E387" s="21" t="str">
        <f t="shared" si="39"/>
        <v xml:space="preserve"> </v>
      </c>
      <c r="F387" s="21" t="str">
        <f t="shared" si="40"/>
        <v xml:space="preserve"> </v>
      </c>
    </row>
    <row r="388" spans="1:6" x14ac:dyDescent="0.2">
      <c r="A388" s="21" t="str">
        <f t="shared" si="35"/>
        <v xml:space="preserve"> </v>
      </c>
      <c r="B388" s="21" t="str">
        <f t="shared" si="36"/>
        <v xml:space="preserve"> </v>
      </c>
      <c r="C388" s="21" t="str">
        <f t="shared" si="37"/>
        <v xml:space="preserve"> </v>
      </c>
      <c r="D388" s="21" t="str">
        <f t="shared" si="38"/>
        <v xml:space="preserve"> </v>
      </c>
      <c r="E388" s="21" t="str">
        <f t="shared" si="39"/>
        <v xml:space="preserve"> </v>
      </c>
      <c r="F388" s="21" t="str">
        <f t="shared" si="40"/>
        <v xml:space="preserve"> </v>
      </c>
    </row>
    <row r="389" spans="1:6" x14ac:dyDescent="0.2">
      <c r="A389" s="21" t="str">
        <f t="shared" si="35"/>
        <v xml:space="preserve"> </v>
      </c>
      <c r="B389" s="21" t="str">
        <f t="shared" si="36"/>
        <v xml:space="preserve"> </v>
      </c>
      <c r="C389" s="21" t="str">
        <f t="shared" si="37"/>
        <v xml:space="preserve"> </v>
      </c>
      <c r="D389" s="21" t="str">
        <f t="shared" si="38"/>
        <v xml:space="preserve"> </v>
      </c>
      <c r="E389" s="21" t="str">
        <f t="shared" si="39"/>
        <v xml:space="preserve"> </v>
      </c>
      <c r="F389" s="21" t="str">
        <f t="shared" si="40"/>
        <v xml:space="preserve"> </v>
      </c>
    </row>
    <row r="390" spans="1:6" x14ac:dyDescent="0.2">
      <c r="A390" s="21" t="str">
        <f t="shared" si="35"/>
        <v xml:space="preserve"> </v>
      </c>
      <c r="B390" s="21" t="str">
        <f t="shared" si="36"/>
        <v xml:space="preserve"> </v>
      </c>
      <c r="C390" s="21" t="str">
        <f t="shared" si="37"/>
        <v xml:space="preserve"> </v>
      </c>
      <c r="D390" s="21" t="str">
        <f t="shared" si="38"/>
        <v xml:space="preserve"> </v>
      </c>
      <c r="E390" s="21" t="str">
        <f t="shared" si="39"/>
        <v xml:space="preserve"> </v>
      </c>
      <c r="F390" s="21" t="str">
        <f t="shared" si="40"/>
        <v xml:space="preserve"> </v>
      </c>
    </row>
    <row r="391" spans="1:6" x14ac:dyDescent="0.2">
      <c r="A391" s="21" t="str">
        <f t="shared" si="35"/>
        <v xml:space="preserve"> </v>
      </c>
      <c r="B391" s="21" t="str">
        <f t="shared" si="36"/>
        <v xml:space="preserve"> </v>
      </c>
      <c r="C391" s="21" t="str">
        <f t="shared" si="37"/>
        <v xml:space="preserve"> </v>
      </c>
      <c r="D391" s="21" t="str">
        <f t="shared" si="38"/>
        <v xml:space="preserve"> </v>
      </c>
      <c r="E391" s="21" t="str">
        <f t="shared" si="39"/>
        <v xml:space="preserve"> </v>
      </c>
      <c r="F391" s="21" t="str">
        <f t="shared" si="40"/>
        <v xml:space="preserve"> </v>
      </c>
    </row>
    <row r="392" spans="1:6" x14ac:dyDescent="0.2">
      <c r="A392" s="21" t="str">
        <f t="shared" si="35"/>
        <v xml:space="preserve"> </v>
      </c>
      <c r="B392" s="21" t="str">
        <f t="shared" si="36"/>
        <v xml:space="preserve"> </v>
      </c>
      <c r="C392" s="21" t="str">
        <f t="shared" si="37"/>
        <v xml:space="preserve"> </v>
      </c>
      <c r="D392" s="21" t="str">
        <f t="shared" si="38"/>
        <v xml:space="preserve"> </v>
      </c>
      <c r="E392" s="21" t="str">
        <f t="shared" si="39"/>
        <v xml:space="preserve"> </v>
      </c>
      <c r="F392" s="21" t="str">
        <f t="shared" si="40"/>
        <v xml:space="preserve"> </v>
      </c>
    </row>
    <row r="393" spans="1:6" x14ac:dyDescent="0.2">
      <c r="A393" s="21" t="str">
        <f t="shared" si="35"/>
        <v xml:space="preserve"> </v>
      </c>
      <c r="B393" s="21" t="str">
        <f t="shared" si="36"/>
        <v xml:space="preserve"> </v>
      </c>
      <c r="C393" s="21" t="str">
        <f t="shared" si="37"/>
        <v xml:space="preserve"> </v>
      </c>
      <c r="D393" s="21" t="str">
        <f t="shared" si="38"/>
        <v xml:space="preserve"> </v>
      </c>
      <c r="E393" s="21" t="str">
        <f t="shared" si="39"/>
        <v xml:space="preserve"> </v>
      </c>
      <c r="F393" s="21" t="str">
        <f t="shared" si="40"/>
        <v xml:space="preserve"> </v>
      </c>
    </row>
    <row r="394" spans="1:6" x14ac:dyDescent="0.2">
      <c r="A394" s="21" t="str">
        <f t="shared" si="35"/>
        <v xml:space="preserve"> </v>
      </c>
      <c r="B394" s="21" t="str">
        <f t="shared" si="36"/>
        <v xml:space="preserve"> </v>
      </c>
      <c r="C394" s="21" t="str">
        <f t="shared" si="37"/>
        <v xml:space="preserve"> </v>
      </c>
      <c r="D394" s="21" t="str">
        <f t="shared" si="38"/>
        <v xml:space="preserve"> </v>
      </c>
      <c r="E394" s="21" t="str">
        <f t="shared" si="39"/>
        <v xml:space="preserve"> </v>
      </c>
      <c r="F394" s="21" t="str">
        <f t="shared" si="40"/>
        <v xml:space="preserve"> </v>
      </c>
    </row>
    <row r="395" spans="1:6" x14ac:dyDescent="0.2">
      <c r="A395" s="21" t="str">
        <f t="shared" si="35"/>
        <v xml:space="preserve"> </v>
      </c>
      <c r="B395" s="21" t="str">
        <f t="shared" si="36"/>
        <v xml:space="preserve"> </v>
      </c>
      <c r="C395" s="21" t="str">
        <f t="shared" si="37"/>
        <v xml:space="preserve"> </v>
      </c>
      <c r="D395" s="21" t="str">
        <f t="shared" si="38"/>
        <v xml:space="preserve"> </v>
      </c>
      <c r="E395" s="21" t="str">
        <f t="shared" si="39"/>
        <v xml:space="preserve"> </v>
      </c>
      <c r="F395" s="21" t="str">
        <f t="shared" si="40"/>
        <v xml:space="preserve"> </v>
      </c>
    </row>
    <row r="396" spans="1:6" x14ac:dyDescent="0.2">
      <c r="A396" s="21" t="str">
        <f t="shared" si="35"/>
        <v xml:space="preserve"> </v>
      </c>
      <c r="B396" s="21" t="str">
        <f t="shared" si="36"/>
        <v xml:space="preserve"> </v>
      </c>
      <c r="C396" s="21" t="str">
        <f t="shared" si="37"/>
        <v xml:space="preserve"> </v>
      </c>
      <c r="D396" s="21" t="str">
        <f t="shared" si="38"/>
        <v xml:space="preserve"> </v>
      </c>
      <c r="E396" s="21" t="str">
        <f t="shared" si="39"/>
        <v xml:space="preserve"> </v>
      </c>
      <c r="F396" s="21" t="str">
        <f t="shared" si="40"/>
        <v xml:space="preserve"> </v>
      </c>
    </row>
    <row r="397" spans="1:6" x14ac:dyDescent="0.2">
      <c r="A397" s="21" t="str">
        <f t="shared" si="35"/>
        <v xml:space="preserve"> </v>
      </c>
      <c r="B397" s="21" t="str">
        <f t="shared" si="36"/>
        <v xml:space="preserve"> </v>
      </c>
      <c r="C397" s="21" t="str">
        <f t="shared" si="37"/>
        <v xml:space="preserve"> </v>
      </c>
      <c r="D397" s="21" t="str">
        <f t="shared" si="38"/>
        <v xml:space="preserve"> </v>
      </c>
      <c r="E397" s="21" t="str">
        <f t="shared" si="39"/>
        <v xml:space="preserve"> </v>
      </c>
      <c r="F397" s="21" t="str">
        <f t="shared" si="40"/>
        <v xml:space="preserve"> </v>
      </c>
    </row>
    <row r="398" spans="1:6" x14ac:dyDescent="0.2">
      <c r="A398" s="21" t="str">
        <f t="shared" si="35"/>
        <v xml:space="preserve"> </v>
      </c>
      <c r="B398" s="21" t="str">
        <f t="shared" si="36"/>
        <v xml:space="preserve"> </v>
      </c>
      <c r="C398" s="21" t="str">
        <f t="shared" si="37"/>
        <v xml:space="preserve"> </v>
      </c>
      <c r="D398" s="21" t="str">
        <f t="shared" si="38"/>
        <v xml:space="preserve"> </v>
      </c>
      <c r="E398" s="21" t="str">
        <f t="shared" si="39"/>
        <v xml:space="preserve"> </v>
      </c>
      <c r="F398" s="21" t="str">
        <f t="shared" si="40"/>
        <v xml:space="preserve"> </v>
      </c>
    </row>
    <row r="399" spans="1:6" x14ac:dyDescent="0.2">
      <c r="A399" s="21" t="str">
        <f t="shared" si="35"/>
        <v xml:space="preserve"> </v>
      </c>
      <c r="B399" s="21" t="str">
        <f t="shared" si="36"/>
        <v xml:space="preserve"> </v>
      </c>
      <c r="C399" s="21" t="str">
        <f t="shared" si="37"/>
        <v xml:space="preserve"> </v>
      </c>
      <c r="D399" s="21" t="str">
        <f t="shared" si="38"/>
        <v xml:space="preserve"> </v>
      </c>
      <c r="E399" s="21" t="str">
        <f t="shared" si="39"/>
        <v xml:space="preserve"> </v>
      </c>
      <c r="F399" s="21" t="str">
        <f t="shared" si="40"/>
        <v xml:space="preserve"> </v>
      </c>
    </row>
    <row r="400" spans="1:6" x14ac:dyDescent="0.2">
      <c r="A400" s="21" t="str">
        <f t="shared" si="35"/>
        <v xml:space="preserve"> </v>
      </c>
      <c r="B400" s="21" t="str">
        <f t="shared" si="36"/>
        <v xml:space="preserve"> </v>
      </c>
      <c r="C400" s="21" t="str">
        <f t="shared" si="37"/>
        <v xml:space="preserve"> </v>
      </c>
      <c r="D400" s="21" t="str">
        <f t="shared" si="38"/>
        <v xml:space="preserve"> </v>
      </c>
      <c r="E400" s="21" t="str">
        <f t="shared" si="39"/>
        <v xml:space="preserve"> </v>
      </c>
      <c r="F400" s="21" t="str">
        <f t="shared" si="40"/>
        <v xml:space="preserve"> </v>
      </c>
    </row>
    <row r="401" spans="1:6" x14ac:dyDescent="0.2">
      <c r="A401" s="21" t="str">
        <f t="shared" si="35"/>
        <v xml:space="preserve"> </v>
      </c>
      <c r="B401" s="21" t="str">
        <f t="shared" si="36"/>
        <v xml:space="preserve"> </v>
      </c>
      <c r="C401" s="21" t="str">
        <f t="shared" si="37"/>
        <v xml:space="preserve"> </v>
      </c>
      <c r="D401" s="21" t="str">
        <f t="shared" si="38"/>
        <v xml:space="preserve"> </v>
      </c>
      <c r="E401" s="21" t="str">
        <f t="shared" si="39"/>
        <v xml:space="preserve"> </v>
      </c>
      <c r="F401" s="21" t="str">
        <f t="shared" si="40"/>
        <v xml:space="preserve"> </v>
      </c>
    </row>
    <row r="402" spans="1:6" x14ac:dyDescent="0.2">
      <c r="A402" s="21" t="str">
        <f t="shared" ref="A402:A465" si="41">IF(A401=" "," ",IF(A401+1&gt;$B$10," ",A401+1))</f>
        <v xml:space="preserve"> </v>
      </c>
      <c r="B402" s="21" t="str">
        <f t="shared" ref="B402:B465" si="42">IF(A401=" "," ",IF(A401+1&gt;$B$10," ",F401))</f>
        <v xml:space="preserve"> </v>
      </c>
      <c r="C402" s="21" t="str">
        <f t="shared" ref="C402:C465" si="43">IF(A401=" "," ",IF(A401+1&gt;$B$10," ",C401))</f>
        <v xml:space="preserve"> </v>
      </c>
      <c r="D402" s="21" t="str">
        <f t="shared" ref="D402:D465" si="44">IF(A401=" "," ",IF(A401+1&gt;$B$10," ",B402*$C$10))</f>
        <v xml:space="preserve"> </v>
      </c>
      <c r="E402" s="21" t="str">
        <f t="shared" ref="E402:E465" si="45">IF(A401=" "," ",IF(A401+1&gt;$B$10," ",C402-D402))</f>
        <v xml:space="preserve"> </v>
      </c>
      <c r="F402" s="21" t="str">
        <f t="shared" ref="F402:F465" si="46">IF(A401=" "," ",IF(A401+1&gt;$B$10," ",B402-E402))</f>
        <v xml:space="preserve"> </v>
      </c>
    </row>
    <row r="403" spans="1:6" x14ac:dyDescent="0.2">
      <c r="A403" s="21" t="str">
        <f t="shared" si="41"/>
        <v xml:space="preserve"> </v>
      </c>
      <c r="B403" s="21" t="str">
        <f t="shared" si="42"/>
        <v xml:space="preserve"> </v>
      </c>
      <c r="C403" s="21" t="str">
        <f t="shared" si="43"/>
        <v xml:space="preserve"> </v>
      </c>
      <c r="D403" s="21" t="str">
        <f t="shared" si="44"/>
        <v xml:space="preserve"> </v>
      </c>
      <c r="E403" s="21" t="str">
        <f t="shared" si="45"/>
        <v xml:space="preserve"> </v>
      </c>
      <c r="F403" s="21" t="str">
        <f t="shared" si="46"/>
        <v xml:space="preserve"> </v>
      </c>
    </row>
    <row r="404" spans="1:6" x14ac:dyDescent="0.2">
      <c r="A404" s="21" t="str">
        <f t="shared" si="41"/>
        <v xml:space="preserve"> </v>
      </c>
      <c r="B404" s="21" t="str">
        <f t="shared" si="42"/>
        <v xml:space="preserve"> </v>
      </c>
      <c r="C404" s="21" t="str">
        <f t="shared" si="43"/>
        <v xml:space="preserve"> </v>
      </c>
      <c r="D404" s="21" t="str">
        <f t="shared" si="44"/>
        <v xml:space="preserve"> </v>
      </c>
      <c r="E404" s="21" t="str">
        <f t="shared" si="45"/>
        <v xml:space="preserve"> </v>
      </c>
      <c r="F404" s="21" t="str">
        <f t="shared" si="46"/>
        <v xml:space="preserve"> </v>
      </c>
    </row>
    <row r="405" spans="1:6" x14ac:dyDescent="0.2">
      <c r="A405" s="21" t="str">
        <f t="shared" si="41"/>
        <v xml:space="preserve"> </v>
      </c>
      <c r="B405" s="21" t="str">
        <f t="shared" si="42"/>
        <v xml:space="preserve"> </v>
      </c>
      <c r="C405" s="21" t="str">
        <f t="shared" si="43"/>
        <v xml:space="preserve"> </v>
      </c>
      <c r="D405" s="21" t="str">
        <f t="shared" si="44"/>
        <v xml:space="preserve"> </v>
      </c>
      <c r="E405" s="21" t="str">
        <f t="shared" si="45"/>
        <v xml:space="preserve"> </v>
      </c>
      <c r="F405" s="21" t="str">
        <f t="shared" si="46"/>
        <v xml:space="preserve"> </v>
      </c>
    </row>
    <row r="406" spans="1:6" x14ac:dyDescent="0.2">
      <c r="A406" s="21" t="str">
        <f t="shared" si="41"/>
        <v xml:space="preserve"> </v>
      </c>
      <c r="B406" s="21" t="str">
        <f t="shared" si="42"/>
        <v xml:space="preserve"> </v>
      </c>
      <c r="C406" s="21" t="str">
        <f t="shared" si="43"/>
        <v xml:space="preserve"> </v>
      </c>
      <c r="D406" s="21" t="str">
        <f t="shared" si="44"/>
        <v xml:space="preserve"> </v>
      </c>
      <c r="E406" s="21" t="str">
        <f t="shared" si="45"/>
        <v xml:space="preserve"> </v>
      </c>
      <c r="F406" s="21" t="str">
        <f t="shared" si="46"/>
        <v xml:space="preserve"> </v>
      </c>
    </row>
    <row r="407" spans="1:6" x14ac:dyDescent="0.2">
      <c r="A407" s="21" t="str">
        <f t="shared" si="41"/>
        <v xml:space="preserve"> </v>
      </c>
      <c r="B407" s="21" t="str">
        <f t="shared" si="42"/>
        <v xml:space="preserve"> </v>
      </c>
      <c r="C407" s="21" t="str">
        <f t="shared" si="43"/>
        <v xml:space="preserve"> </v>
      </c>
      <c r="D407" s="21" t="str">
        <f t="shared" si="44"/>
        <v xml:space="preserve"> </v>
      </c>
      <c r="E407" s="21" t="str">
        <f t="shared" si="45"/>
        <v xml:space="preserve"> </v>
      </c>
      <c r="F407" s="21" t="str">
        <f t="shared" si="46"/>
        <v xml:space="preserve"> </v>
      </c>
    </row>
    <row r="408" spans="1:6" x14ac:dyDescent="0.2">
      <c r="A408" s="21" t="str">
        <f t="shared" si="41"/>
        <v xml:space="preserve"> </v>
      </c>
      <c r="B408" s="21" t="str">
        <f t="shared" si="42"/>
        <v xml:space="preserve"> </v>
      </c>
      <c r="C408" s="21" t="str">
        <f t="shared" si="43"/>
        <v xml:space="preserve"> </v>
      </c>
      <c r="D408" s="21" t="str">
        <f t="shared" si="44"/>
        <v xml:space="preserve"> </v>
      </c>
      <c r="E408" s="21" t="str">
        <f t="shared" si="45"/>
        <v xml:space="preserve"> </v>
      </c>
      <c r="F408" s="21" t="str">
        <f t="shared" si="46"/>
        <v xml:space="preserve"> </v>
      </c>
    </row>
    <row r="409" spans="1:6" x14ac:dyDescent="0.2">
      <c r="A409" s="21" t="str">
        <f t="shared" si="41"/>
        <v xml:space="preserve"> </v>
      </c>
      <c r="B409" s="21" t="str">
        <f t="shared" si="42"/>
        <v xml:space="preserve"> </v>
      </c>
      <c r="C409" s="21" t="str">
        <f t="shared" si="43"/>
        <v xml:space="preserve"> </v>
      </c>
      <c r="D409" s="21" t="str">
        <f t="shared" si="44"/>
        <v xml:space="preserve"> </v>
      </c>
      <c r="E409" s="21" t="str">
        <f t="shared" si="45"/>
        <v xml:space="preserve"> </v>
      </c>
      <c r="F409" s="21" t="str">
        <f t="shared" si="46"/>
        <v xml:space="preserve"> </v>
      </c>
    </row>
    <row r="410" spans="1:6" x14ac:dyDescent="0.2">
      <c r="A410" s="21" t="str">
        <f t="shared" si="41"/>
        <v xml:space="preserve"> </v>
      </c>
      <c r="B410" s="21" t="str">
        <f t="shared" si="42"/>
        <v xml:space="preserve"> </v>
      </c>
      <c r="C410" s="21" t="str">
        <f t="shared" si="43"/>
        <v xml:space="preserve"> </v>
      </c>
      <c r="D410" s="21" t="str">
        <f t="shared" si="44"/>
        <v xml:space="preserve"> </v>
      </c>
      <c r="E410" s="21" t="str">
        <f t="shared" si="45"/>
        <v xml:space="preserve"> </v>
      </c>
      <c r="F410" s="21" t="str">
        <f t="shared" si="46"/>
        <v xml:space="preserve"> </v>
      </c>
    </row>
    <row r="411" spans="1:6" x14ac:dyDescent="0.2">
      <c r="A411" s="21" t="str">
        <f t="shared" si="41"/>
        <v xml:space="preserve"> </v>
      </c>
      <c r="B411" s="21" t="str">
        <f t="shared" si="42"/>
        <v xml:space="preserve"> </v>
      </c>
      <c r="C411" s="21" t="str">
        <f t="shared" si="43"/>
        <v xml:space="preserve"> </v>
      </c>
      <c r="D411" s="21" t="str">
        <f t="shared" si="44"/>
        <v xml:space="preserve"> </v>
      </c>
      <c r="E411" s="21" t="str">
        <f t="shared" si="45"/>
        <v xml:space="preserve"> </v>
      </c>
      <c r="F411" s="21" t="str">
        <f t="shared" si="46"/>
        <v xml:space="preserve"> </v>
      </c>
    </row>
    <row r="412" spans="1:6" x14ac:dyDescent="0.2">
      <c r="A412" s="21" t="str">
        <f t="shared" si="41"/>
        <v xml:space="preserve"> </v>
      </c>
      <c r="B412" s="21" t="str">
        <f t="shared" si="42"/>
        <v xml:space="preserve"> </v>
      </c>
      <c r="C412" s="21" t="str">
        <f t="shared" si="43"/>
        <v xml:space="preserve"> </v>
      </c>
      <c r="D412" s="21" t="str">
        <f t="shared" si="44"/>
        <v xml:space="preserve"> </v>
      </c>
      <c r="E412" s="21" t="str">
        <f t="shared" si="45"/>
        <v xml:space="preserve"> </v>
      </c>
      <c r="F412" s="21" t="str">
        <f t="shared" si="46"/>
        <v xml:space="preserve"> </v>
      </c>
    </row>
    <row r="413" spans="1:6" x14ac:dyDescent="0.2">
      <c r="A413" s="21" t="str">
        <f t="shared" si="41"/>
        <v xml:space="preserve"> </v>
      </c>
      <c r="B413" s="21" t="str">
        <f t="shared" si="42"/>
        <v xml:space="preserve"> </v>
      </c>
      <c r="C413" s="21" t="str">
        <f t="shared" si="43"/>
        <v xml:space="preserve"> </v>
      </c>
      <c r="D413" s="21" t="str">
        <f t="shared" si="44"/>
        <v xml:space="preserve"> </v>
      </c>
      <c r="E413" s="21" t="str">
        <f t="shared" si="45"/>
        <v xml:space="preserve"> </v>
      </c>
      <c r="F413" s="21" t="str">
        <f t="shared" si="46"/>
        <v xml:space="preserve"> </v>
      </c>
    </row>
    <row r="414" spans="1:6" x14ac:dyDescent="0.2">
      <c r="A414" s="21" t="str">
        <f t="shared" si="41"/>
        <v xml:space="preserve"> </v>
      </c>
      <c r="B414" s="21" t="str">
        <f t="shared" si="42"/>
        <v xml:space="preserve"> </v>
      </c>
      <c r="C414" s="21" t="str">
        <f t="shared" si="43"/>
        <v xml:space="preserve"> </v>
      </c>
      <c r="D414" s="21" t="str">
        <f t="shared" si="44"/>
        <v xml:space="preserve"> </v>
      </c>
      <c r="E414" s="21" t="str">
        <f t="shared" si="45"/>
        <v xml:space="preserve"> </v>
      </c>
      <c r="F414" s="21" t="str">
        <f t="shared" si="46"/>
        <v xml:space="preserve"> </v>
      </c>
    </row>
    <row r="415" spans="1:6" x14ac:dyDescent="0.2">
      <c r="A415" s="21" t="str">
        <f t="shared" si="41"/>
        <v xml:space="preserve"> </v>
      </c>
      <c r="B415" s="21" t="str">
        <f t="shared" si="42"/>
        <v xml:space="preserve"> </v>
      </c>
      <c r="C415" s="21" t="str">
        <f t="shared" si="43"/>
        <v xml:space="preserve"> </v>
      </c>
      <c r="D415" s="21" t="str">
        <f t="shared" si="44"/>
        <v xml:space="preserve"> </v>
      </c>
      <c r="E415" s="21" t="str">
        <f t="shared" si="45"/>
        <v xml:space="preserve"> </v>
      </c>
      <c r="F415" s="21" t="str">
        <f t="shared" si="46"/>
        <v xml:space="preserve"> </v>
      </c>
    </row>
    <row r="416" spans="1:6" x14ac:dyDescent="0.2">
      <c r="A416" s="21" t="str">
        <f t="shared" si="41"/>
        <v xml:space="preserve"> </v>
      </c>
      <c r="B416" s="21" t="str">
        <f t="shared" si="42"/>
        <v xml:space="preserve"> </v>
      </c>
      <c r="C416" s="21" t="str">
        <f t="shared" si="43"/>
        <v xml:space="preserve"> </v>
      </c>
      <c r="D416" s="21" t="str">
        <f t="shared" si="44"/>
        <v xml:space="preserve"> </v>
      </c>
      <c r="E416" s="21" t="str">
        <f t="shared" si="45"/>
        <v xml:space="preserve"> </v>
      </c>
      <c r="F416" s="21" t="str">
        <f t="shared" si="46"/>
        <v xml:space="preserve"> </v>
      </c>
    </row>
    <row r="417" spans="1:6" x14ac:dyDescent="0.2">
      <c r="A417" s="21" t="str">
        <f t="shared" si="41"/>
        <v xml:space="preserve"> </v>
      </c>
      <c r="B417" s="21" t="str">
        <f t="shared" si="42"/>
        <v xml:space="preserve"> </v>
      </c>
      <c r="C417" s="21" t="str">
        <f t="shared" si="43"/>
        <v xml:space="preserve"> </v>
      </c>
      <c r="D417" s="21" t="str">
        <f t="shared" si="44"/>
        <v xml:space="preserve"> </v>
      </c>
      <c r="E417" s="21" t="str">
        <f t="shared" si="45"/>
        <v xml:space="preserve"> </v>
      </c>
      <c r="F417" s="21" t="str">
        <f t="shared" si="46"/>
        <v xml:space="preserve"> </v>
      </c>
    </row>
    <row r="418" spans="1:6" x14ac:dyDescent="0.2">
      <c r="A418" s="21" t="str">
        <f t="shared" si="41"/>
        <v xml:space="preserve"> </v>
      </c>
      <c r="B418" s="21" t="str">
        <f t="shared" si="42"/>
        <v xml:space="preserve"> </v>
      </c>
      <c r="C418" s="21" t="str">
        <f t="shared" si="43"/>
        <v xml:space="preserve"> </v>
      </c>
      <c r="D418" s="21" t="str">
        <f t="shared" si="44"/>
        <v xml:space="preserve"> </v>
      </c>
      <c r="E418" s="21" t="str">
        <f t="shared" si="45"/>
        <v xml:space="preserve"> </v>
      </c>
      <c r="F418" s="21" t="str">
        <f t="shared" si="46"/>
        <v xml:space="preserve"> </v>
      </c>
    </row>
    <row r="419" spans="1:6" x14ac:dyDescent="0.2">
      <c r="A419" s="21" t="str">
        <f t="shared" si="41"/>
        <v xml:space="preserve"> </v>
      </c>
      <c r="B419" s="21" t="str">
        <f t="shared" si="42"/>
        <v xml:space="preserve"> </v>
      </c>
      <c r="C419" s="21" t="str">
        <f t="shared" si="43"/>
        <v xml:space="preserve"> </v>
      </c>
      <c r="D419" s="21" t="str">
        <f t="shared" si="44"/>
        <v xml:space="preserve"> </v>
      </c>
      <c r="E419" s="21" t="str">
        <f t="shared" si="45"/>
        <v xml:space="preserve"> </v>
      </c>
      <c r="F419" s="21" t="str">
        <f t="shared" si="46"/>
        <v xml:space="preserve"> </v>
      </c>
    </row>
    <row r="420" spans="1:6" x14ac:dyDescent="0.2">
      <c r="A420" s="21" t="str">
        <f t="shared" si="41"/>
        <v xml:space="preserve"> </v>
      </c>
      <c r="B420" s="21" t="str">
        <f t="shared" si="42"/>
        <v xml:space="preserve"> </v>
      </c>
      <c r="C420" s="21" t="str">
        <f t="shared" si="43"/>
        <v xml:space="preserve"> </v>
      </c>
      <c r="D420" s="21" t="str">
        <f t="shared" si="44"/>
        <v xml:space="preserve"> </v>
      </c>
      <c r="E420" s="21" t="str">
        <f t="shared" si="45"/>
        <v xml:space="preserve"> </v>
      </c>
      <c r="F420" s="21" t="str">
        <f t="shared" si="46"/>
        <v xml:space="preserve"> </v>
      </c>
    </row>
    <row r="421" spans="1:6" x14ac:dyDescent="0.2">
      <c r="A421" s="21" t="str">
        <f t="shared" si="41"/>
        <v xml:space="preserve"> </v>
      </c>
      <c r="B421" s="21" t="str">
        <f t="shared" si="42"/>
        <v xml:space="preserve"> </v>
      </c>
      <c r="C421" s="21" t="str">
        <f t="shared" si="43"/>
        <v xml:space="preserve"> </v>
      </c>
      <c r="D421" s="21" t="str">
        <f t="shared" si="44"/>
        <v xml:space="preserve"> </v>
      </c>
      <c r="E421" s="21" t="str">
        <f t="shared" si="45"/>
        <v xml:space="preserve"> </v>
      </c>
      <c r="F421" s="21" t="str">
        <f t="shared" si="46"/>
        <v xml:space="preserve"> </v>
      </c>
    </row>
    <row r="422" spans="1:6" x14ac:dyDescent="0.2">
      <c r="A422" s="21" t="str">
        <f t="shared" si="41"/>
        <v xml:space="preserve"> </v>
      </c>
      <c r="B422" s="21" t="str">
        <f t="shared" si="42"/>
        <v xml:space="preserve"> </v>
      </c>
      <c r="C422" s="21" t="str">
        <f t="shared" si="43"/>
        <v xml:space="preserve"> </v>
      </c>
      <c r="D422" s="21" t="str">
        <f t="shared" si="44"/>
        <v xml:space="preserve"> </v>
      </c>
      <c r="E422" s="21" t="str">
        <f t="shared" si="45"/>
        <v xml:space="preserve"> </v>
      </c>
      <c r="F422" s="21" t="str">
        <f t="shared" si="46"/>
        <v xml:space="preserve"> </v>
      </c>
    </row>
    <row r="423" spans="1:6" x14ac:dyDescent="0.2">
      <c r="A423" s="21" t="str">
        <f t="shared" si="41"/>
        <v xml:space="preserve"> </v>
      </c>
      <c r="B423" s="21" t="str">
        <f t="shared" si="42"/>
        <v xml:space="preserve"> </v>
      </c>
      <c r="C423" s="21" t="str">
        <f t="shared" si="43"/>
        <v xml:space="preserve"> </v>
      </c>
      <c r="D423" s="21" t="str">
        <f t="shared" si="44"/>
        <v xml:space="preserve"> </v>
      </c>
      <c r="E423" s="21" t="str">
        <f t="shared" si="45"/>
        <v xml:space="preserve"> </v>
      </c>
      <c r="F423" s="21" t="str">
        <f t="shared" si="46"/>
        <v xml:space="preserve"> </v>
      </c>
    </row>
    <row r="424" spans="1:6" x14ac:dyDescent="0.2">
      <c r="A424" s="21" t="str">
        <f t="shared" si="41"/>
        <v xml:space="preserve"> </v>
      </c>
      <c r="B424" s="21" t="str">
        <f t="shared" si="42"/>
        <v xml:space="preserve"> </v>
      </c>
      <c r="C424" s="21" t="str">
        <f t="shared" si="43"/>
        <v xml:space="preserve"> </v>
      </c>
      <c r="D424" s="21" t="str">
        <f t="shared" si="44"/>
        <v xml:space="preserve"> </v>
      </c>
      <c r="E424" s="21" t="str">
        <f t="shared" si="45"/>
        <v xml:space="preserve"> </v>
      </c>
      <c r="F424" s="21" t="str">
        <f t="shared" si="46"/>
        <v xml:space="preserve"> </v>
      </c>
    </row>
    <row r="425" spans="1:6" x14ac:dyDescent="0.2">
      <c r="A425" s="21" t="str">
        <f t="shared" si="41"/>
        <v xml:space="preserve"> </v>
      </c>
      <c r="B425" s="21" t="str">
        <f t="shared" si="42"/>
        <v xml:space="preserve"> </v>
      </c>
      <c r="C425" s="21" t="str">
        <f t="shared" si="43"/>
        <v xml:space="preserve"> </v>
      </c>
      <c r="D425" s="21" t="str">
        <f t="shared" si="44"/>
        <v xml:space="preserve"> </v>
      </c>
      <c r="E425" s="21" t="str">
        <f t="shared" si="45"/>
        <v xml:space="preserve"> </v>
      </c>
      <c r="F425" s="21" t="str">
        <f t="shared" si="46"/>
        <v xml:space="preserve"> </v>
      </c>
    </row>
    <row r="426" spans="1:6" x14ac:dyDescent="0.2">
      <c r="A426" s="21" t="str">
        <f t="shared" si="41"/>
        <v xml:space="preserve"> </v>
      </c>
      <c r="B426" s="21" t="str">
        <f t="shared" si="42"/>
        <v xml:space="preserve"> </v>
      </c>
      <c r="C426" s="21" t="str">
        <f t="shared" si="43"/>
        <v xml:space="preserve"> </v>
      </c>
      <c r="D426" s="21" t="str">
        <f t="shared" si="44"/>
        <v xml:space="preserve"> </v>
      </c>
      <c r="E426" s="21" t="str">
        <f t="shared" si="45"/>
        <v xml:space="preserve"> </v>
      </c>
      <c r="F426" s="21" t="str">
        <f t="shared" si="46"/>
        <v xml:space="preserve"> </v>
      </c>
    </row>
    <row r="427" spans="1:6" x14ac:dyDescent="0.2">
      <c r="A427" s="21" t="str">
        <f t="shared" si="41"/>
        <v xml:space="preserve"> </v>
      </c>
      <c r="B427" s="21" t="str">
        <f t="shared" si="42"/>
        <v xml:space="preserve"> </v>
      </c>
      <c r="C427" s="21" t="str">
        <f t="shared" si="43"/>
        <v xml:space="preserve"> </v>
      </c>
      <c r="D427" s="21" t="str">
        <f t="shared" si="44"/>
        <v xml:space="preserve"> </v>
      </c>
      <c r="E427" s="21" t="str">
        <f t="shared" si="45"/>
        <v xml:space="preserve"> </v>
      </c>
      <c r="F427" s="21" t="str">
        <f t="shared" si="46"/>
        <v xml:space="preserve"> </v>
      </c>
    </row>
    <row r="428" spans="1:6" x14ac:dyDescent="0.2">
      <c r="A428" s="21" t="str">
        <f t="shared" si="41"/>
        <v xml:space="preserve"> </v>
      </c>
      <c r="B428" s="21" t="str">
        <f t="shared" si="42"/>
        <v xml:space="preserve"> </v>
      </c>
      <c r="C428" s="21" t="str">
        <f t="shared" si="43"/>
        <v xml:space="preserve"> </v>
      </c>
      <c r="D428" s="21" t="str">
        <f t="shared" si="44"/>
        <v xml:space="preserve"> </v>
      </c>
      <c r="E428" s="21" t="str">
        <f t="shared" si="45"/>
        <v xml:space="preserve"> </v>
      </c>
      <c r="F428" s="21" t="str">
        <f t="shared" si="46"/>
        <v xml:space="preserve"> </v>
      </c>
    </row>
    <row r="429" spans="1:6" x14ac:dyDescent="0.2">
      <c r="A429" s="21" t="str">
        <f t="shared" si="41"/>
        <v xml:space="preserve"> </v>
      </c>
      <c r="B429" s="21" t="str">
        <f t="shared" si="42"/>
        <v xml:space="preserve"> </v>
      </c>
      <c r="C429" s="21" t="str">
        <f t="shared" si="43"/>
        <v xml:space="preserve"> </v>
      </c>
      <c r="D429" s="21" t="str">
        <f t="shared" si="44"/>
        <v xml:space="preserve"> </v>
      </c>
      <c r="E429" s="21" t="str">
        <f t="shared" si="45"/>
        <v xml:space="preserve"> </v>
      </c>
      <c r="F429" s="21" t="str">
        <f t="shared" si="46"/>
        <v xml:space="preserve"> </v>
      </c>
    </row>
    <row r="430" spans="1:6" x14ac:dyDescent="0.2">
      <c r="A430" s="21" t="str">
        <f t="shared" si="41"/>
        <v xml:space="preserve"> </v>
      </c>
      <c r="B430" s="21" t="str">
        <f t="shared" si="42"/>
        <v xml:space="preserve"> </v>
      </c>
      <c r="C430" s="21" t="str">
        <f t="shared" si="43"/>
        <v xml:space="preserve"> </v>
      </c>
      <c r="D430" s="21" t="str">
        <f t="shared" si="44"/>
        <v xml:space="preserve"> </v>
      </c>
      <c r="E430" s="21" t="str">
        <f t="shared" si="45"/>
        <v xml:space="preserve"> </v>
      </c>
      <c r="F430" s="21" t="str">
        <f t="shared" si="46"/>
        <v xml:space="preserve"> </v>
      </c>
    </row>
    <row r="431" spans="1:6" x14ac:dyDescent="0.2">
      <c r="A431" s="21" t="str">
        <f t="shared" si="41"/>
        <v xml:space="preserve"> </v>
      </c>
      <c r="B431" s="21" t="str">
        <f t="shared" si="42"/>
        <v xml:space="preserve"> </v>
      </c>
      <c r="C431" s="21" t="str">
        <f t="shared" si="43"/>
        <v xml:space="preserve"> </v>
      </c>
      <c r="D431" s="21" t="str">
        <f t="shared" si="44"/>
        <v xml:space="preserve"> </v>
      </c>
      <c r="E431" s="21" t="str">
        <f t="shared" si="45"/>
        <v xml:space="preserve"> </v>
      </c>
      <c r="F431" s="21" t="str">
        <f t="shared" si="46"/>
        <v xml:space="preserve"> </v>
      </c>
    </row>
    <row r="432" spans="1:6" x14ac:dyDescent="0.2">
      <c r="A432" s="21" t="str">
        <f t="shared" si="41"/>
        <v xml:space="preserve"> </v>
      </c>
      <c r="B432" s="21" t="str">
        <f t="shared" si="42"/>
        <v xml:space="preserve"> </v>
      </c>
      <c r="C432" s="21" t="str">
        <f t="shared" si="43"/>
        <v xml:space="preserve"> </v>
      </c>
      <c r="D432" s="21" t="str">
        <f t="shared" si="44"/>
        <v xml:space="preserve"> </v>
      </c>
      <c r="E432" s="21" t="str">
        <f t="shared" si="45"/>
        <v xml:space="preserve"> </v>
      </c>
      <c r="F432" s="21" t="str">
        <f t="shared" si="46"/>
        <v xml:space="preserve"> </v>
      </c>
    </row>
    <row r="433" spans="1:6" x14ac:dyDescent="0.2">
      <c r="A433" s="21" t="str">
        <f t="shared" si="41"/>
        <v xml:space="preserve"> </v>
      </c>
      <c r="B433" s="21" t="str">
        <f t="shared" si="42"/>
        <v xml:space="preserve"> </v>
      </c>
      <c r="C433" s="21" t="str">
        <f t="shared" si="43"/>
        <v xml:space="preserve"> </v>
      </c>
      <c r="D433" s="21" t="str">
        <f t="shared" si="44"/>
        <v xml:space="preserve"> </v>
      </c>
      <c r="E433" s="21" t="str">
        <f t="shared" si="45"/>
        <v xml:space="preserve"> </v>
      </c>
      <c r="F433" s="21" t="str">
        <f t="shared" si="46"/>
        <v xml:space="preserve"> </v>
      </c>
    </row>
    <row r="434" spans="1:6" x14ac:dyDescent="0.2">
      <c r="A434" s="21" t="str">
        <f t="shared" si="41"/>
        <v xml:space="preserve"> </v>
      </c>
      <c r="B434" s="21" t="str">
        <f t="shared" si="42"/>
        <v xml:space="preserve"> </v>
      </c>
      <c r="C434" s="21" t="str">
        <f t="shared" si="43"/>
        <v xml:space="preserve"> </v>
      </c>
      <c r="D434" s="21" t="str">
        <f t="shared" si="44"/>
        <v xml:space="preserve"> </v>
      </c>
      <c r="E434" s="21" t="str">
        <f t="shared" si="45"/>
        <v xml:space="preserve"> </v>
      </c>
      <c r="F434" s="21" t="str">
        <f t="shared" si="46"/>
        <v xml:space="preserve"> </v>
      </c>
    </row>
    <row r="435" spans="1:6" x14ac:dyDescent="0.2">
      <c r="A435" s="21" t="str">
        <f t="shared" si="41"/>
        <v xml:space="preserve"> </v>
      </c>
      <c r="B435" s="21" t="str">
        <f t="shared" si="42"/>
        <v xml:space="preserve"> </v>
      </c>
      <c r="C435" s="21" t="str">
        <f t="shared" si="43"/>
        <v xml:space="preserve"> </v>
      </c>
      <c r="D435" s="21" t="str">
        <f t="shared" si="44"/>
        <v xml:space="preserve"> </v>
      </c>
      <c r="E435" s="21" t="str">
        <f t="shared" si="45"/>
        <v xml:space="preserve"> </v>
      </c>
      <c r="F435" s="21" t="str">
        <f t="shared" si="46"/>
        <v xml:space="preserve"> </v>
      </c>
    </row>
    <row r="436" spans="1:6" x14ac:dyDescent="0.2">
      <c r="A436" s="21" t="str">
        <f t="shared" si="41"/>
        <v xml:space="preserve"> </v>
      </c>
      <c r="B436" s="21" t="str">
        <f t="shared" si="42"/>
        <v xml:space="preserve"> </v>
      </c>
      <c r="C436" s="21" t="str">
        <f t="shared" si="43"/>
        <v xml:space="preserve"> </v>
      </c>
      <c r="D436" s="21" t="str">
        <f t="shared" si="44"/>
        <v xml:space="preserve"> </v>
      </c>
      <c r="E436" s="21" t="str">
        <f t="shared" si="45"/>
        <v xml:space="preserve"> </v>
      </c>
      <c r="F436" s="21" t="str">
        <f t="shared" si="46"/>
        <v xml:space="preserve"> </v>
      </c>
    </row>
    <row r="437" spans="1:6" x14ac:dyDescent="0.2">
      <c r="A437" s="21" t="str">
        <f t="shared" si="41"/>
        <v xml:space="preserve"> </v>
      </c>
      <c r="B437" s="21" t="str">
        <f t="shared" si="42"/>
        <v xml:space="preserve"> </v>
      </c>
      <c r="C437" s="21" t="str">
        <f t="shared" si="43"/>
        <v xml:space="preserve"> </v>
      </c>
      <c r="D437" s="21" t="str">
        <f t="shared" si="44"/>
        <v xml:space="preserve"> </v>
      </c>
      <c r="E437" s="21" t="str">
        <f t="shared" si="45"/>
        <v xml:space="preserve"> </v>
      </c>
      <c r="F437" s="21" t="str">
        <f t="shared" si="46"/>
        <v xml:space="preserve"> </v>
      </c>
    </row>
    <row r="438" spans="1:6" x14ac:dyDescent="0.2">
      <c r="A438" s="21" t="str">
        <f t="shared" si="41"/>
        <v xml:space="preserve"> </v>
      </c>
      <c r="B438" s="21" t="str">
        <f t="shared" si="42"/>
        <v xml:space="preserve"> </v>
      </c>
      <c r="C438" s="21" t="str">
        <f t="shared" si="43"/>
        <v xml:space="preserve"> </v>
      </c>
      <c r="D438" s="21" t="str">
        <f t="shared" si="44"/>
        <v xml:space="preserve"> </v>
      </c>
      <c r="E438" s="21" t="str">
        <f t="shared" si="45"/>
        <v xml:space="preserve"> </v>
      </c>
      <c r="F438" s="21" t="str">
        <f t="shared" si="46"/>
        <v xml:space="preserve"> </v>
      </c>
    </row>
    <row r="439" spans="1:6" x14ac:dyDescent="0.2">
      <c r="A439" s="21" t="str">
        <f t="shared" si="41"/>
        <v xml:space="preserve"> </v>
      </c>
      <c r="B439" s="21" t="str">
        <f t="shared" si="42"/>
        <v xml:space="preserve"> </v>
      </c>
      <c r="C439" s="21" t="str">
        <f t="shared" si="43"/>
        <v xml:space="preserve"> </v>
      </c>
      <c r="D439" s="21" t="str">
        <f t="shared" si="44"/>
        <v xml:space="preserve"> </v>
      </c>
      <c r="E439" s="21" t="str">
        <f t="shared" si="45"/>
        <v xml:space="preserve"> </v>
      </c>
      <c r="F439" s="21" t="str">
        <f t="shared" si="46"/>
        <v xml:space="preserve"> </v>
      </c>
    </row>
    <row r="440" spans="1:6" x14ac:dyDescent="0.2">
      <c r="A440" s="21" t="str">
        <f t="shared" si="41"/>
        <v xml:space="preserve"> </v>
      </c>
      <c r="B440" s="21" t="str">
        <f t="shared" si="42"/>
        <v xml:space="preserve"> </v>
      </c>
      <c r="C440" s="21" t="str">
        <f t="shared" si="43"/>
        <v xml:space="preserve"> </v>
      </c>
      <c r="D440" s="21" t="str">
        <f t="shared" si="44"/>
        <v xml:space="preserve"> </v>
      </c>
      <c r="E440" s="21" t="str">
        <f t="shared" si="45"/>
        <v xml:space="preserve"> </v>
      </c>
      <c r="F440" s="21" t="str">
        <f t="shared" si="46"/>
        <v xml:space="preserve"> </v>
      </c>
    </row>
    <row r="441" spans="1:6" x14ac:dyDescent="0.2">
      <c r="A441" s="21" t="str">
        <f t="shared" si="41"/>
        <v xml:space="preserve"> </v>
      </c>
      <c r="B441" s="21" t="str">
        <f t="shared" si="42"/>
        <v xml:space="preserve"> </v>
      </c>
      <c r="C441" s="21" t="str">
        <f t="shared" si="43"/>
        <v xml:space="preserve"> </v>
      </c>
      <c r="D441" s="21" t="str">
        <f t="shared" si="44"/>
        <v xml:space="preserve"> </v>
      </c>
      <c r="E441" s="21" t="str">
        <f t="shared" si="45"/>
        <v xml:space="preserve"> </v>
      </c>
      <c r="F441" s="21" t="str">
        <f t="shared" si="46"/>
        <v xml:space="preserve"> </v>
      </c>
    </row>
    <row r="442" spans="1:6" x14ac:dyDescent="0.2">
      <c r="A442" s="21" t="str">
        <f t="shared" si="41"/>
        <v xml:space="preserve"> </v>
      </c>
      <c r="B442" s="21" t="str">
        <f t="shared" si="42"/>
        <v xml:space="preserve"> </v>
      </c>
      <c r="C442" s="21" t="str">
        <f t="shared" si="43"/>
        <v xml:space="preserve"> </v>
      </c>
      <c r="D442" s="21" t="str">
        <f t="shared" si="44"/>
        <v xml:space="preserve"> </v>
      </c>
      <c r="E442" s="21" t="str">
        <f t="shared" si="45"/>
        <v xml:space="preserve"> </v>
      </c>
      <c r="F442" s="21" t="str">
        <f t="shared" si="46"/>
        <v xml:space="preserve"> </v>
      </c>
    </row>
    <row r="443" spans="1:6" x14ac:dyDescent="0.2">
      <c r="A443" s="21" t="str">
        <f t="shared" si="41"/>
        <v xml:space="preserve"> </v>
      </c>
      <c r="B443" s="21" t="str">
        <f t="shared" si="42"/>
        <v xml:space="preserve"> </v>
      </c>
      <c r="C443" s="21" t="str">
        <f t="shared" si="43"/>
        <v xml:space="preserve"> </v>
      </c>
      <c r="D443" s="21" t="str">
        <f t="shared" si="44"/>
        <v xml:space="preserve"> </v>
      </c>
      <c r="E443" s="21" t="str">
        <f t="shared" si="45"/>
        <v xml:space="preserve"> </v>
      </c>
      <c r="F443" s="21" t="str">
        <f t="shared" si="46"/>
        <v xml:space="preserve"> </v>
      </c>
    </row>
    <row r="444" spans="1:6" x14ac:dyDescent="0.2">
      <c r="A444" s="21" t="str">
        <f t="shared" si="41"/>
        <v xml:space="preserve"> </v>
      </c>
      <c r="B444" s="21" t="str">
        <f t="shared" si="42"/>
        <v xml:space="preserve"> </v>
      </c>
      <c r="C444" s="21" t="str">
        <f t="shared" si="43"/>
        <v xml:space="preserve"> </v>
      </c>
      <c r="D444" s="21" t="str">
        <f t="shared" si="44"/>
        <v xml:space="preserve"> </v>
      </c>
      <c r="E444" s="21" t="str">
        <f t="shared" si="45"/>
        <v xml:space="preserve"> </v>
      </c>
      <c r="F444" s="21" t="str">
        <f t="shared" si="46"/>
        <v xml:space="preserve"> </v>
      </c>
    </row>
    <row r="445" spans="1:6" x14ac:dyDescent="0.2">
      <c r="A445" s="21" t="str">
        <f t="shared" si="41"/>
        <v xml:space="preserve"> </v>
      </c>
      <c r="B445" s="21" t="str">
        <f t="shared" si="42"/>
        <v xml:space="preserve"> </v>
      </c>
      <c r="C445" s="21" t="str">
        <f t="shared" si="43"/>
        <v xml:space="preserve"> </v>
      </c>
      <c r="D445" s="21" t="str">
        <f t="shared" si="44"/>
        <v xml:space="preserve"> </v>
      </c>
      <c r="E445" s="21" t="str">
        <f t="shared" si="45"/>
        <v xml:space="preserve"> </v>
      </c>
      <c r="F445" s="21" t="str">
        <f t="shared" si="46"/>
        <v xml:space="preserve"> </v>
      </c>
    </row>
    <row r="446" spans="1:6" x14ac:dyDescent="0.2">
      <c r="A446" s="21" t="str">
        <f t="shared" si="41"/>
        <v xml:space="preserve"> </v>
      </c>
      <c r="B446" s="21" t="str">
        <f t="shared" si="42"/>
        <v xml:space="preserve"> </v>
      </c>
      <c r="C446" s="21" t="str">
        <f t="shared" si="43"/>
        <v xml:space="preserve"> </v>
      </c>
      <c r="D446" s="21" t="str">
        <f t="shared" si="44"/>
        <v xml:space="preserve"> </v>
      </c>
      <c r="E446" s="21" t="str">
        <f t="shared" si="45"/>
        <v xml:space="preserve"> </v>
      </c>
      <c r="F446" s="21" t="str">
        <f t="shared" si="46"/>
        <v xml:space="preserve"> </v>
      </c>
    </row>
    <row r="447" spans="1:6" x14ac:dyDescent="0.2">
      <c r="A447" s="21" t="str">
        <f t="shared" si="41"/>
        <v xml:space="preserve"> </v>
      </c>
      <c r="B447" s="21" t="str">
        <f t="shared" si="42"/>
        <v xml:space="preserve"> </v>
      </c>
      <c r="C447" s="21" t="str">
        <f t="shared" si="43"/>
        <v xml:space="preserve"> </v>
      </c>
      <c r="D447" s="21" t="str">
        <f t="shared" si="44"/>
        <v xml:space="preserve"> </v>
      </c>
      <c r="E447" s="21" t="str">
        <f t="shared" si="45"/>
        <v xml:space="preserve"> </v>
      </c>
      <c r="F447" s="21" t="str">
        <f t="shared" si="46"/>
        <v xml:space="preserve"> </v>
      </c>
    </row>
    <row r="448" spans="1:6" x14ac:dyDescent="0.2">
      <c r="A448" s="21" t="str">
        <f t="shared" si="41"/>
        <v xml:space="preserve"> </v>
      </c>
      <c r="B448" s="21" t="str">
        <f t="shared" si="42"/>
        <v xml:space="preserve"> </v>
      </c>
      <c r="C448" s="21" t="str">
        <f t="shared" si="43"/>
        <v xml:space="preserve"> </v>
      </c>
      <c r="D448" s="21" t="str">
        <f t="shared" si="44"/>
        <v xml:space="preserve"> </v>
      </c>
      <c r="E448" s="21" t="str">
        <f t="shared" si="45"/>
        <v xml:space="preserve"> </v>
      </c>
      <c r="F448" s="21" t="str">
        <f t="shared" si="46"/>
        <v xml:space="preserve"> </v>
      </c>
    </row>
    <row r="449" spans="1:6" x14ac:dyDescent="0.2">
      <c r="A449" s="21" t="str">
        <f t="shared" si="41"/>
        <v xml:space="preserve"> </v>
      </c>
      <c r="B449" s="21" t="str">
        <f t="shared" si="42"/>
        <v xml:space="preserve"> </v>
      </c>
      <c r="C449" s="21" t="str">
        <f t="shared" si="43"/>
        <v xml:space="preserve"> </v>
      </c>
      <c r="D449" s="21" t="str">
        <f t="shared" si="44"/>
        <v xml:space="preserve"> </v>
      </c>
      <c r="E449" s="21" t="str">
        <f t="shared" si="45"/>
        <v xml:space="preserve"> </v>
      </c>
      <c r="F449" s="21" t="str">
        <f t="shared" si="46"/>
        <v xml:space="preserve"> </v>
      </c>
    </row>
    <row r="450" spans="1:6" x14ac:dyDescent="0.2">
      <c r="A450" s="21" t="str">
        <f t="shared" si="41"/>
        <v xml:space="preserve"> </v>
      </c>
      <c r="B450" s="21" t="str">
        <f t="shared" si="42"/>
        <v xml:space="preserve"> </v>
      </c>
      <c r="C450" s="21" t="str">
        <f t="shared" si="43"/>
        <v xml:space="preserve"> </v>
      </c>
      <c r="D450" s="21" t="str">
        <f t="shared" si="44"/>
        <v xml:space="preserve"> </v>
      </c>
      <c r="E450" s="21" t="str">
        <f t="shared" si="45"/>
        <v xml:space="preserve"> </v>
      </c>
      <c r="F450" s="21" t="str">
        <f t="shared" si="46"/>
        <v xml:space="preserve"> </v>
      </c>
    </row>
    <row r="451" spans="1:6" x14ac:dyDescent="0.2">
      <c r="A451" s="21" t="str">
        <f t="shared" si="41"/>
        <v xml:space="preserve"> </v>
      </c>
      <c r="B451" s="21" t="str">
        <f t="shared" si="42"/>
        <v xml:space="preserve"> </v>
      </c>
      <c r="C451" s="21" t="str">
        <f t="shared" si="43"/>
        <v xml:space="preserve"> </v>
      </c>
      <c r="D451" s="21" t="str">
        <f t="shared" si="44"/>
        <v xml:space="preserve"> </v>
      </c>
      <c r="E451" s="21" t="str">
        <f t="shared" si="45"/>
        <v xml:space="preserve"> </v>
      </c>
      <c r="F451" s="21" t="str">
        <f t="shared" si="46"/>
        <v xml:space="preserve"> </v>
      </c>
    </row>
    <row r="452" spans="1:6" x14ac:dyDescent="0.2">
      <c r="A452" s="21" t="str">
        <f t="shared" si="41"/>
        <v xml:space="preserve"> </v>
      </c>
      <c r="B452" s="21" t="str">
        <f t="shared" si="42"/>
        <v xml:space="preserve"> </v>
      </c>
      <c r="C452" s="21" t="str">
        <f t="shared" si="43"/>
        <v xml:space="preserve"> </v>
      </c>
      <c r="D452" s="21" t="str">
        <f t="shared" si="44"/>
        <v xml:space="preserve"> </v>
      </c>
      <c r="E452" s="21" t="str">
        <f t="shared" si="45"/>
        <v xml:space="preserve"> </v>
      </c>
      <c r="F452" s="21" t="str">
        <f t="shared" si="46"/>
        <v xml:space="preserve"> </v>
      </c>
    </row>
    <row r="453" spans="1:6" x14ac:dyDescent="0.2">
      <c r="A453" s="21" t="str">
        <f t="shared" si="41"/>
        <v xml:space="preserve"> </v>
      </c>
      <c r="B453" s="21" t="str">
        <f t="shared" si="42"/>
        <v xml:space="preserve"> </v>
      </c>
      <c r="C453" s="21" t="str">
        <f t="shared" si="43"/>
        <v xml:space="preserve"> </v>
      </c>
      <c r="D453" s="21" t="str">
        <f t="shared" si="44"/>
        <v xml:space="preserve"> </v>
      </c>
      <c r="E453" s="21" t="str">
        <f t="shared" si="45"/>
        <v xml:space="preserve"> </v>
      </c>
      <c r="F453" s="21" t="str">
        <f t="shared" si="46"/>
        <v xml:space="preserve"> </v>
      </c>
    </row>
    <row r="454" spans="1:6" x14ac:dyDescent="0.2">
      <c r="A454" s="21" t="str">
        <f t="shared" si="41"/>
        <v xml:space="preserve"> </v>
      </c>
      <c r="B454" s="21" t="str">
        <f t="shared" si="42"/>
        <v xml:space="preserve"> </v>
      </c>
      <c r="C454" s="21" t="str">
        <f t="shared" si="43"/>
        <v xml:space="preserve"> </v>
      </c>
      <c r="D454" s="21" t="str">
        <f t="shared" si="44"/>
        <v xml:space="preserve"> </v>
      </c>
      <c r="E454" s="21" t="str">
        <f t="shared" si="45"/>
        <v xml:space="preserve"> </v>
      </c>
      <c r="F454" s="21" t="str">
        <f t="shared" si="46"/>
        <v xml:space="preserve"> </v>
      </c>
    </row>
    <row r="455" spans="1:6" x14ac:dyDescent="0.2">
      <c r="A455" s="21" t="str">
        <f t="shared" si="41"/>
        <v xml:space="preserve"> </v>
      </c>
      <c r="B455" s="21" t="str">
        <f t="shared" si="42"/>
        <v xml:space="preserve"> </v>
      </c>
      <c r="C455" s="21" t="str">
        <f t="shared" si="43"/>
        <v xml:space="preserve"> </v>
      </c>
      <c r="D455" s="21" t="str">
        <f t="shared" si="44"/>
        <v xml:space="preserve"> </v>
      </c>
      <c r="E455" s="21" t="str">
        <f t="shared" si="45"/>
        <v xml:space="preserve"> </v>
      </c>
      <c r="F455" s="21" t="str">
        <f t="shared" si="46"/>
        <v xml:space="preserve"> </v>
      </c>
    </row>
    <row r="456" spans="1:6" x14ac:dyDescent="0.2">
      <c r="A456" s="21" t="str">
        <f t="shared" si="41"/>
        <v xml:space="preserve"> </v>
      </c>
      <c r="B456" s="21" t="str">
        <f t="shared" si="42"/>
        <v xml:space="preserve"> </v>
      </c>
      <c r="C456" s="21" t="str">
        <f t="shared" si="43"/>
        <v xml:space="preserve"> </v>
      </c>
      <c r="D456" s="21" t="str">
        <f t="shared" si="44"/>
        <v xml:space="preserve"> </v>
      </c>
      <c r="E456" s="21" t="str">
        <f t="shared" si="45"/>
        <v xml:space="preserve"> </v>
      </c>
      <c r="F456" s="21" t="str">
        <f t="shared" si="46"/>
        <v xml:space="preserve"> </v>
      </c>
    </row>
    <row r="457" spans="1:6" x14ac:dyDescent="0.2">
      <c r="A457" s="21" t="str">
        <f t="shared" si="41"/>
        <v xml:space="preserve"> </v>
      </c>
      <c r="B457" s="21" t="str">
        <f t="shared" si="42"/>
        <v xml:space="preserve"> </v>
      </c>
      <c r="C457" s="21" t="str">
        <f t="shared" si="43"/>
        <v xml:space="preserve"> </v>
      </c>
      <c r="D457" s="21" t="str">
        <f t="shared" si="44"/>
        <v xml:space="preserve"> </v>
      </c>
      <c r="E457" s="21" t="str">
        <f t="shared" si="45"/>
        <v xml:space="preserve"> </v>
      </c>
      <c r="F457" s="21" t="str">
        <f t="shared" si="46"/>
        <v xml:space="preserve"> </v>
      </c>
    </row>
    <row r="458" spans="1:6" x14ac:dyDescent="0.2">
      <c r="A458" s="21" t="str">
        <f t="shared" si="41"/>
        <v xml:space="preserve"> </v>
      </c>
      <c r="B458" s="21" t="str">
        <f t="shared" si="42"/>
        <v xml:space="preserve"> </v>
      </c>
      <c r="C458" s="21" t="str">
        <f t="shared" si="43"/>
        <v xml:space="preserve"> </v>
      </c>
      <c r="D458" s="21" t="str">
        <f t="shared" si="44"/>
        <v xml:space="preserve"> </v>
      </c>
      <c r="E458" s="21" t="str">
        <f t="shared" si="45"/>
        <v xml:space="preserve"> </v>
      </c>
      <c r="F458" s="21" t="str">
        <f t="shared" si="46"/>
        <v xml:space="preserve"> </v>
      </c>
    </row>
    <row r="459" spans="1:6" x14ac:dyDescent="0.2">
      <c r="A459" s="21" t="str">
        <f t="shared" si="41"/>
        <v xml:space="preserve"> </v>
      </c>
      <c r="B459" s="21" t="str">
        <f t="shared" si="42"/>
        <v xml:space="preserve"> </v>
      </c>
      <c r="C459" s="21" t="str">
        <f t="shared" si="43"/>
        <v xml:space="preserve"> </v>
      </c>
      <c r="D459" s="21" t="str">
        <f t="shared" si="44"/>
        <v xml:space="preserve"> </v>
      </c>
      <c r="E459" s="21" t="str">
        <f t="shared" si="45"/>
        <v xml:space="preserve"> </v>
      </c>
      <c r="F459" s="21" t="str">
        <f t="shared" si="46"/>
        <v xml:space="preserve"> </v>
      </c>
    </row>
    <row r="460" spans="1:6" x14ac:dyDescent="0.2">
      <c r="A460" s="21" t="str">
        <f t="shared" si="41"/>
        <v xml:space="preserve"> </v>
      </c>
      <c r="B460" s="21" t="str">
        <f t="shared" si="42"/>
        <v xml:space="preserve"> </v>
      </c>
      <c r="C460" s="21" t="str">
        <f t="shared" si="43"/>
        <v xml:space="preserve"> </v>
      </c>
      <c r="D460" s="21" t="str">
        <f t="shared" si="44"/>
        <v xml:space="preserve"> </v>
      </c>
      <c r="E460" s="21" t="str">
        <f t="shared" si="45"/>
        <v xml:space="preserve"> </v>
      </c>
      <c r="F460" s="21" t="str">
        <f t="shared" si="46"/>
        <v xml:space="preserve"> </v>
      </c>
    </row>
    <row r="461" spans="1:6" x14ac:dyDescent="0.2">
      <c r="A461" s="21" t="str">
        <f t="shared" si="41"/>
        <v xml:space="preserve"> </v>
      </c>
      <c r="B461" s="21" t="str">
        <f t="shared" si="42"/>
        <v xml:space="preserve"> </v>
      </c>
      <c r="C461" s="21" t="str">
        <f t="shared" si="43"/>
        <v xml:space="preserve"> </v>
      </c>
      <c r="D461" s="21" t="str">
        <f t="shared" si="44"/>
        <v xml:space="preserve"> </v>
      </c>
      <c r="E461" s="21" t="str">
        <f t="shared" si="45"/>
        <v xml:space="preserve"> </v>
      </c>
      <c r="F461" s="21" t="str">
        <f t="shared" si="46"/>
        <v xml:space="preserve"> </v>
      </c>
    </row>
    <row r="462" spans="1:6" x14ac:dyDescent="0.2">
      <c r="A462" s="21" t="str">
        <f t="shared" si="41"/>
        <v xml:space="preserve"> </v>
      </c>
      <c r="B462" s="21" t="str">
        <f t="shared" si="42"/>
        <v xml:space="preserve"> </v>
      </c>
      <c r="C462" s="21" t="str">
        <f t="shared" si="43"/>
        <v xml:space="preserve"> </v>
      </c>
      <c r="D462" s="21" t="str">
        <f t="shared" si="44"/>
        <v xml:space="preserve"> </v>
      </c>
      <c r="E462" s="21" t="str">
        <f t="shared" si="45"/>
        <v xml:space="preserve"> </v>
      </c>
      <c r="F462" s="21" t="str">
        <f t="shared" si="46"/>
        <v xml:space="preserve"> </v>
      </c>
    </row>
    <row r="463" spans="1:6" x14ac:dyDescent="0.2">
      <c r="A463" s="21" t="str">
        <f t="shared" si="41"/>
        <v xml:space="preserve"> </v>
      </c>
      <c r="B463" s="21" t="str">
        <f t="shared" si="42"/>
        <v xml:space="preserve"> </v>
      </c>
      <c r="C463" s="21" t="str">
        <f t="shared" si="43"/>
        <v xml:space="preserve"> </v>
      </c>
      <c r="D463" s="21" t="str">
        <f t="shared" si="44"/>
        <v xml:space="preserve"> </v>
      </c>
      <c r="E463" s="21" t="str">
        <f t="shared" si="45"/>
        <v xml:space="preserve"> </v>
      </c>
      <c r="F463" s="21" t="str">
        <f t="shared" si="46"/>
        <v xml:space="preserve"> </v>
      </c>
    </row>
    <row r="464" spans="1:6" x14ac:dyDescent="0.2">
      <c r="A464" s="21" t="str">
        <f t="shared" si="41"/>
        <v xml:space="preserve"> </v>
      </c>
      <c r="B464" s="21" t="str">
        <f t="shared" si="42"/>
        <v xml:space="preserve"> </v>
      </c>
      <c r="C464" s="21" t="str">
        <f t="shared" si="43"/>
        <v xml:space="preserve"> </v>
      </c>
      <c r="D464" s="21" t="str">
        <f t="shared" si="44"/>
        <v xml:space="preserve"> </v>
      </c>
      <c r="E464" s="21" t="str">
        <f t="shared" si="45"/>
        <v xml:space="preserve"> </v>
      </c>
      <c r="F464" s="21" t="str">
        <f t="shared" si="46"/>
        <v xml:space="preserve"> </v>
      </c>
    </row>
    <row r="465" spans="1:6" x14ac:dyDescent="0.2">
      <c r="A465" s="21" t="str">
        <f t="shared" si="41"/>
        <v xml:space="preserve"> </v>
      </c>
      <c r="B465" s="21" t="str">
        <f t="shared" si="42"/>
        <v xml:space="preserve"> </v>
      </c>
      <c r="C465" s="21" t="str">
        <f t="shared" si="43"/>
        <v xml:space="preserve"> </v>
      </c>
      <c r="D465" s="21" t="str">
        <f t="shared" si="44"/>
        <v xml:space="preserve"> </v>
      </c>
      <c r="E465" s="21" t="str">
        <f t="shared" si="45"/>
        <v xml:space="preserve"> </v>
      </c>
      <c r="F465" s="21" t="str">
        <f t="shared" si="46"/>
        <v xml:space="preserve"> </v>
      </c>
    </row>
    <row r="466" spans="1:6" x14ac:dyDescent="0.2">
      <c r="A466" s="21" t="str">
        <f t="shared" ref="A466:A516" si="47">IF(A465=" "," ",IF(A465+1&gt;$B$10," ",A465+1))</f>
        <v xml:space="preserve"> </v>
      </c>
      <c r="B466" s="21" t="str">
        <f t="shared" ref="B466:B516" si="48">IF(A465=" "," ",IF(A465+1&gt;$B$10," ",F465))</f>
        <v xml:space="preserve"> </v>
      </c>
      <c r="C466" s="21" t="str">
        <f t="shared" ref="C466:C516" si="49">IF(A465=" "," ",IF(A465+1&gt;$B$10," ",C465))</f>
        <v xml:space="preserve"> </v>
      </c>
      <c r="D466" s="21" t="str">
        <f t="shared" ref="D466:D516" si="50">IF(A465=" "," ",IF(A465+1&gt;$B$10," ",B466*$C$10))</f>
        <v xml:space="preserve"> </v>
      </c>
      <c r="E466" s="21" t="str">
        <f t="shared" ref="E466:E516" si="51">IF(A465=" "," ",IF(A465+1&gt;$B$10," ",C466-D466))</f>
        <v xml:space="preserve"> </v>
      </c>
      <c r="F466" s="21" t="str">
        <f t="shared" ref="F466:F516" si="52">IF(A465=" "," ",IF(A465+1&gt;$B$10," ",B466-E466))</f>
        <v xml:space="preserve"> </v>
      </c>
    </row>
    <row r="467" spans="1:6" x14ac:dyDescent="0.2">
      <c r="A467" s="21" t="str">
        <f t="shared" si="47"/>
        <v xml:space="preserve"> </v>
      </c>
      <c r="B467" s="21" t="str">
        <f t="shared" si="48"/>
        <v xml:space="preserve"> </v>
      </c>
      <c r="C467" s="21" t="str">
        <f t="shared" si="49"/>
        <v xml:space="preserve"> </v>
      </c>
      <c r="D467" s="21" t="str">
        <f t="shared" si="50"/>
        <v xml:space="preserve"> </v>
      </c>
      <c r="E467" s="21" t="str">
        <f t="shared" si="51"/>
        <v xml:space="preserve"> </v>
      </c>
      <c r="F467" s="21" t="str">
        <f t="shared" si="52"/>
        <v xml:space="preserve"> </v>
      </c>
    </row>
    <row r="468" spans="1:6" x14ac:dyDescent="0.2">
      <c r="A468" s="21" t="str">
        <f t="shared" si="47"/>
        <v xml:space="preserve"> </v>
      </c>
      <c r="B468" s="21" t="str">
        <f t="shared" si="48"/>
        <v xml:space="preserve"> </v>
      </c>
      <c r="C468" s="21" t="str">
        <f t="shared" si="49"/>
        <v xml:space="preserve"> </v>
      </c>
      <c r="D468" s="21" t="str">
        <f t="shared" si="50"/>
        <v xml:space="preserve"> </v>
      </c>
      <c r="E468" s="21" t="str">
        <f t="shared" si="51"/>
        <v xml:space="preserve"> </v>
      </c>
      <c r="F468" s="21" t="str">
        <f t="shared" si="52"/>
        <v xml:space="preserve"> </v>
      </c>
    </row>
    <row r="469" spans="1:6" x14ac:dyDescent="0.2">
      <c r="A469" s="21" t="str">
        <f t="shared" si="47"/>
        <v xml:space="preserve"> </v>
      </c>
      <c r="B469" s="21" t="str">
        <f t="shared" si="48"/>
        <v xml:space="preserve"> </v>
      </c>
      <c r="C469" s="21" t="str">
        <f t="shared" si="49"/>
        <v xml:space="preserve"> </v>
      </c>
      <c r="D469" s="21" t="str">
        <f t="shared" si="50"/>
        <v xml:space="preserve"> </v>
      </c>
      <c r="E469" s="21" t="str">
        <f t="shared" si="51"/>
        <v xml:space="preserve"> </v>
      </c>
      <c r="F469" s="21" t="str">
        <f t="shared" si="52"/>
        <v xml:space="preserve"> </v>
      </c>
    </row>
    <row r="470" spans="1:6" x14ac:dyDescent="0.2">
      <c r="A470" s="21" t="str">
        <f t="shared" si="47"/>
        <v xml:space="preserve"> </v>
      </c>
      <c r="B470" s="21" t="str">
        <f t="shared" si="48"/>
        <v xml:space="preserve"> </v>
      </c>
      <c r="C470" s="21" t="str">
        <f t="shared" si="49"/>
        <v xml:space="preserve"> </v>
      </c>
      <c r="D470" s="21" t="str">
        <f t="shared" si="50"/>
        <v xml:space="preserve"> </v>
      </c>
      <c r="E470" s="21" t="str">
        <f t="shared" si="51"/>
        <v xml:space="preserve"> </v>
      </c>
      <c r="F470" s="21" t="str">
        <f t="shared" si="52"/>
        <v xml:space="preserve"> </v>
      </c>
    </row>
    <row r="471" spans="1:6" x14ac:dyDescent="0.2">
      <c r="A471" s="21" t="str">
        <f t="shared" si="47"/>
        <v xml:space="preserve"> </v>
      </c>
      <c r="B471" s="21" t="str">
        <f t="shared" si="48"/>
        <v xml:space="preserve"> </v>
      </c>
      <c r="C471" s="21" t="str">
        <f t="shared" si="49"/>
        <v xml:space="preserve"> </v>
      </c>
      <c r="D471" s="21" t="str">
        <f t="shared" si="50"/>
        <v xml:space="preserve"> </v>
      </c>
      <c r="E471" s="21" t="str">
        <f t="shared" si="51"/>
        <v xml:space="preserve"> </v>
      </c>
      <c r="F471" s="21" t="str">
        <f t="shared" si="52"/>
        <v xml:space="preserve"> </v>
      </c>
    </row>
    <row r="472" spans="1:6" x14ac:dyDescent="0.2">
      <c r="A472" s="21" t="str">
        <f t="shared" si="47"/>
        <v xml:space="preserve"> </v>
      </c>
      <c r="B472" s="21" t="str">
        <f t="shared" si="48"/>
        <v xml:space="preserve"> </v>
      </c>
      <c r="C472" s="21" t="str">
        <f t="shared" si="49"/>
        <v xml:space="preserve"> </v>
      </c>
      <c r="D472" s="21" t="str">
        <f t="shared" si="50"/>
        <v xml:space="preserve"> </v>
      </c>
      <c r="E472" s="21" t="str">
        <f t="shared" si="51"/>
        <v xml:space="preserve"> </v>
      </c>
      <c r="F472" s="21" t="str">
        <f t="shared" si="52"/>
        <v xml:space="preserve"> </v>
      </c>
    </row>
    <row r="473" spans="1:6" x14ac:dyDescent="0.2">
      <c r="A473" s="21" t="str">
        <f t="shared" si="47"/>
        <v xml:space="preserve"> </v>
      </c>
      <c r="B473" s="21" t="str">
        <f t="shared" si="48"/>
        <v xml:space="preserve"> </v>
      </c>
      <c r="C473" s="21" t="str">
        <f t="shared" si="49"/>
        <v xml:space="preserve"> </v>
      </c>
      <c r="D473" s="21" t="str">
        <f t="shared" si="50"/>
        <v xml:space="preserve"> </v>
      </c>
      <c r="E473" s="21" t="str">
        <f t="shared" si="51"/>
        <v xml:space="preserve"> </v>
      </c>
      <c r="F473" s="21" t="str">
        <f t="shared" si="52"/>
        <v xml:space="preserve"> </v>
      </c>
    </row>
    <row r="474" spans="1:6" x14ac:dyDescent="0.2">
      <c r="A474" s="21" t="str">
        <f t="shared" si="47"/>
        <v xml:space="preserve"> </v>
      </c>
      <c r="B474" s="21" t="str">
        <f t="shared" si="48"/>
        <v xml:space="preserve"> </v>
      </c>
      <c r="C474" s="21" t="str">
        <f t="shared" si="49"/>
        <v xml:space="preserve"> </v>
      </c>
      <c r="D474" s="21" t="str">
        <f t="shared" si="50"/>
        <v xml:space="preserve"> </v>
      </c>
      <c r="E474" s="21" t="str">
        <f t="shared" si="51"/>
        <v xml:space="preserve"> </v>
      </c>
      <c r="F474" s="21" t="str">
        <f t="shared" si="52"/>
        <v xml:space="preserve"> </v>
      </c>
    </row>
    <row r="475" spans="1:6" x14ac:dyDescent="0.2">
      <c r="A475" s="21" t="str">
        <f t="shared" si="47"/>
        <v xml:space="preserve"> </v>
      </c>
      <c r="B475" s="21" t="str">
        <f t="shared" si="48"/>
        <v xml:space="preserve"> </v>
      </c>
      <c r="C475" s="21" t="str">
        <f t="shared" si="49"/>
        <v xml:space="preserve"> </v>
      </c>
      <c r="D475" s="21" t="str">
        <f t="shared" si="50"/>
        <v xml:space="preserve"> </v>
      </c>
      <c r="E475" s="21" t="str">
        <f t="shared" si="51"/>
        <v xml:space="preserve"> </v>
      </c>
      <c r="F475" s="21" t="str">
        <f t="shared" si="52"/>
        <v xml:space="preserve"> </v>
      </c>
    </row>
    <row r="476" spans="1:6" x14ac:dyDescent="0.2">
      <c r="A476" s="21" t="str">
        <f t="shared" si="47"/>
        <v xml:space="preserve"> </v>
      </c>
      <c r="B476" s="21" t="str">
        <f t="shared" si="48"/>
        <v xml:space="preserve"> </v>
      </c>
      <c r="C476" s="21" t="str">
        <f t="shared" si="49"/>
        <v xml:space="preserve"> </v>
      </c>
      <c r="D476" s="21" t="str">
        <f t="shared" si="50"/>
        <v xml:space="preserve"> </v>
      </c>
      <c r="E476" s="21" t="str">
        <f t="shared" si="51"/>
        <v xml:space="preserve"> </v>
      </c>
      <c r="F476" s="21" t="str">
        <f t="shared" si="52"/>
        <v xml:space="preserve"> </v>
      </c>
    </row>
    <row r="477" spans="1:6" x14ac:dyDescent="0.2">
      <c r="A477" s="21" t="str">
        <f t="shared" si="47"/>
        <v xml:space="preserve"> </v>
      </c>
      <c r="B477" s="21" t="str">
        <f t="shared" si="48"/>
        <v xml:space="preserve"> </v>
      </c>
      <c r="C477" s="21" t="str">
        <f t="shared" si="49"/>
        <v xml:space="preserve"> </v>
      </c>
      <c r="D477" s="21" t="str">
        <f t="shared" si="50"/>
        <v xml:space="preserve"> </v>
      </c>
      <c r="E477" s="21" t="str">
        <f t="shared" si="51"/>
        <v xml:space="preserve"> </v>
      </c>
      <c r="F477" s="21" t="str">
        <f t="shared" si="52"/>
        <v xml:space="preserve"> </v>
      </c>
    </row>
    <row r="478" spans="1:6" x14ac:dyDescent="0.2">
      <c r="A478" s="21" t="str">
        <f t="shared" si="47"/>
        <v xml:space="preserve"> </v>
      </c>
      <c r="B478" s="21" t="str">
        <f t="shared" si="48"/>
        <v xml:space="preserve"> </v>
      </c>
      <c r="C478" s="21" t="str">
        <f t="shared" si="49"/>
        <v xml:space="preserve"> </v>
      </c>
      <c r="D478" s="21" t="str">
        <f t="shared" si="50"/>
        <v xml:space="preserve"> </v>
      </c>
      <c r="E478" s="21" t="str">
        <f t="shared" si="51"/>
        <v xml:space="preserve"> </v>
      </c>
      <c r="F478" s="21" t="str">
        <f t="shared" si="52"/>
        <v xml:space="preserve"> </v>
      </c>
    </row>
    <row r="479" spans="1:6" x14ac:dyDescent="0.2">
      <c r="A479" s="21" t="str">
        <f t="shared" si="47"/>
        <v xml:space="preserve"> </v>
      </c>
      <c r="B479" s="21" t="str">
        <f t="shared" si="48"/>
        <v xml:space="preserve"> </v>
      </c>
      <c r="C479" s="21" t="str">
        <f t="shared" si="49"/>
        <v xml:space="preserve"> </v>
      </c>
      <c r="D479" s="21" t="str">
        <f t="shared" si="50"/>
        <v xml:space="preserve"> </v>
      </c>
      <c r="E479" s="21" t="str">
        <f t="shared" si="51"/>
        <v xml:space="preserve"> </v>
      </c>
      <c r="F479" s="21" t="str">
        <f t="shared" si="52"/>
        <v xml:space="preserve"> </v>
      </c>
    </row>
    <row r="480" spans="1:6" x14ac:dyDescent="0.2">
      <c r="A480" s="21" t="str">
        <f t="shared" si="47"/>
        <v xml:space="preserve"> </v>
      </c>
      <c r="B480" s="21" t="str">
        <f t="shared" si="48"/>
        <v xml:space="preserve"> </v>
      </c>
      <c r="C480" s="21" t="str">
        <f t="shared" si="49"/>
        <v xml:space="preserve"> </v>
      </c>
      <c r="D480" s="21" t="str">
        <f t="shared" si="50"/>
        <v xml:space="preserve"> </v>
      </c>
      <c r="E480" s="21" t="str">
        <f t="shared" si="51"/>
        <v xml:space="preserve"> </v>
      </c>
      <c r="F480" s="21" t="str">
        <f t="shared" si="52"/>
        <v xml:space="preserve"> </v>
      </c>
    </row>
    <row r="481" spans="1:6" x14ac:dyDescent="0.2">
      <c r="A481" s="21" t="str">
        <f t="shared" si="47"/>
        <v xml:space="preserve"> </v>
      </c>
      <c r="B481" s="21" t="str">
        <f t="shared" si="48"/>
        <v xml:space="preserve"> </v>
      </c>
      <c r="C481" s="21" t="str">
        <f t="shared" si="49"/>
        <v xml:space="preserve"> </v>
      </c>
      <c r="D481" s="21" t="str">
        <f t="shared" si="50"/>
        <v xml:space="preserve"> </v>
      </c>
      <c r="E481" s="21" t="str">
        <f t="shared" si="51"/>
        <v xml:space="preserve"> </v>
      </c>
      <c r="F481" s="21" t="str">
        <f t="shared" si="52"/>
        <v xml:space="preserve"> </v>
      </c>
    </row>
    <row r="482" spans="1:6" x14ac:dyDescent="0.2">
      <c r="A482" s="21" t="str">
        <f t="shared" si="47"/>
        <v xml:space="preserve"> </v>
      </c>
      <c r="B482" s="21" t="str">
        <f t="shared" si="48"/>
        <v xml:space="preserve"> </v>
      </c>
      <c r="C482" s="21" t="str">
        <f t="shared" si="49"/>
        <v xml:space="preserve"> </v>
      </c>
      <c r="D482" s="21" t="str">
        <f t="shared" si="50"/>
        <v xml:space="preserve"> </v>
      </c>
      <c r="E482" s="21" t="str">
        <f t="shared" si="51"/>
        <v xml:space="preserve"> </v>
      </c>
      <c r="F482" s="21" t="str">
        <f t="shared" si="52"/>
        <v xml:space="preserve"> </v>
      </c>
    </row>
    <row r="483" spans="1:6" x14ac:dyDescent="0.2">
      <c r="A483" s="21" t="str">
        <f t="shared" si="47"/>
        <v xml:space="preserve"> </v>
      </c>
      <c r="B483" s="21" t="str">
        <f t="shared" si="48"/>
        <v xml:space="preserve"> </v>
      </c>
      <c r="C483" s="21" t="str">
        <f t="shared" si="49"/>
        <v xml:space="preserve"> </v>
      </c>
      <c r="D483" s="21" t="str">
        <f t="shared" si="50"/>
        <v xml:space="preserve"> </v>
      </c>
      <c r="E483" s="21" t="str">
        <f t="shared" si="51"/>
        <v xml:space="preserve"> </v>
      </c>
      <c r="F483" s="21" t="str">
        <f t="shared" si="52"/>
        <v xml:space="preserve"> </v>
      </c>
    </row>
    <row r="484" spans="1:6" x14ac:dyDescent="0.2">
      <c r="A484" s="21" t="str">
        <f t="shared" si="47"/>
        <v xml:space="preserve"> </v>
      </c>
      <c r="B484" s="21" t="str">
        <f t="shared" si="48"/>
        <v xml:space="preserve"> </v>
      </c>
      <c r="C484" s="21" t="str">
        <f t="shared" si="49"/>
        <v xml:space="preserve"> </v>
      </c>
      <c r="D484" s="21" t="str">
        <f t="shared" si="50"/>
        <v xml:space="preserve"> </v>
      </c>
      <c r="E484" s="21" t="str">
        <f t="shared" si="51"/>
        <v xml:space="preserve"> </v>
      </c>
      <c r="F484" s="21" t="str">
        <f t="shared" si="52"/>
        <v xml:space="preserve"> </v>
      </c>
    </row>
    <row r="485" spans="1:6" x14ac:dyDescent="0.2">
      <c r="A485" s="21" t="str">
        <f t="shared" si="47"/>
        <v xml:space="preserve"> </v>
      </c>
      <c r="B485" s="21" t="str">
        <f t="shared" si="48"/>
        <v xml:space="preserve"> </v>
      </c>
      <c r="C485" s="21" t="str">
        <f t="shared" si="49"/>
        <v xml:space="preserve"> </v>
      </c>
      <c r="D485" s="21" t="str">
        <f t="shared" si="50"/>
        <v xml:space="preserve"> </v>
      </c>
      <c r="E485" s="21" t="str">
        <f t="shared" si="51"/>
        <v xml:space="preserve"> </v>
      </c>
      <c r="F485" s="21" t="str">
        <f t="shared" si="52"/>
        <v xml:space="preserve"> </v>
      </c>
    </row>
    <row r="486" spans="1:6" x14ac:dyDescent="0.2">
      <c r="A486" s="21" t="str">
        <f t="shared" si="47"/>
        <v xml:space="preserve"> </v>
      </c>
      <c r="B486" s="21" t="str">
        <f t="shared" si="48"/>
        <v xml:space="preserve"> </v>
      </c>
      <c r="C486" s="21" t="str">
        <f t="shared" si="49"/>
        <v xml:space="preserve"> </v>
      </c>
      <c r="D486" s="21" t="str">
        <f t="shared" si="50"/>
        <v xml:space="preserve"> </v>
      </c>
      <c r="E486" s="21" t="str">
        <f t="shared" si="51"/>
        <v xml:space="preserve"> </v>
      </c>
      <c r="F486" s="21" t="str">
        <f t="shared" si="52"/>
        <v xml:space="preserve"> </v>
      </c>
    </row>
    <row r="487" spans="1:6" x14ac:dyDescent="0.2">
      <c r="A487" s="21" t="str">
        <f t="shared" si="47"/>
        <v xml:space="preserve"> </v>
      </c>
      <c r="B487" s="21" t="str">
        <f t="shared" si="48"/>
        <v xml:space="preserve"> </v>
      </c>
      <c r="C487" s="21" t="str">
        <f t="shared" si="49"/>
        <v xml:space="preserve"> </v>
      </c>
      <c r="D487" s="21" t="str">
        <f t="shared" si="50"/>
        <v xml:space="preserve"> </v>
      </c>
      <c r="E487" s="21" t="str">
        <f t="shared" si="51"/>
        <v xml:space="preserve"> </v>
      </c>
      <c r="F487" s="21" t="str">
        <f t="shared" si="52"/>
        <v xml:space="preserve"> </v>
      </c>
    </row>
    <row r="488" spans="1:6" x14ac:dyDescent="0.2">
      <c r="A488" s="21" t="str">
        <f t="shared" si="47"/>
        <v xml:space="preserve"> </v>
      </c>
      <c r="B488" s="21" t="str">
        <f t="shared" si="48"/>
        <v xml:space="preserve"> </v>
      </c>
      <c r="C488" s="21" t="str">
        <f t="shared" si="49"/>
        <v xml:space="preserve"> </v>
      </c>
      <c r="D488" s="21" t="str">
        <f t="shared" si="50"/>
        <v xml:space="preserve"> </v>
      </c>
      <c r="E488" s="21" t="str">
        <f t="shared" si="51"/>
        <v xml:space="preserve"> </v>
      </c>
      <c r="F488" s="21" t="str">
        <f t="shared" si="52"/>
        <v xml:space="preserve"> </v>
      </c>
    </row>
    <row r="489" spans="1:6" x14ac:dyDescent="0.2">
      <c r="A489" s="21" t="str">
        <f t="shared" si="47"/>
        <v xml:space="preserve"> </v>
      </c>
      <c r="B489" s="21" t="str">
        <f t="shared" si="48"/>
        <v xml:space="preserve"> </v>
      </c>
      <c r="C489" s="21" t="str">
        <f t="shared" si="49"/>
        <v xml:space="preserve"> </v>
      </c>
      <c r="D489" s="21" t="str">
        <f t="shared" si="50"/>
        <v xml:space="preserve"> </v>
      </c>
      <c r="E489" s="21" t="str">
        <f t="shared" si="51"/>
        <v xml:space="preserve"> </v>
      </c>
      <c r="F489" s="21" t="str">
        <f t="shared" si="52"/>
        <v xml:space="preserve"> </v>
      </c>
    </row>
    <row r="490" spans="1:6" x14ac:dyDescent="0.2">
      <c r="A490" s="21" t="str">
        <f t="shared" si="47"/>
        <v xml:space="preserve"> </v>
      </c>
      <c r="B490" s="21" t="str">
        <f t="shared" si="48"/>
        <v xml:space="preserve"> </v>
      </c>
      <c r="C490" s="21" t="str">
        <f t="shared" si="49"/>
        <v xml:space="preserve"> </v>
      </c>
      <c r="D490" s="21" t="str">
        <f t="shared" si="50"/>
        <v xml:space="preserve"> </v>
      </c>
      <c r="E490" s="21" t="str">
        <f t="shared" si="51"/>
        <v xml:space="preserve"> </v>
      </c>
      <c r="F490" s="21" t="str">
        <f t="shared" si="52"/>
        <v xml:space="preserve"> </v>
      </c>
    </row>
    <row r="491" spans="1:6" x14ac:dyDescent="0.2">
      <c r="A491" s="21" t="str">
        <f t="shared" si="47"/>
        <v xml:space="preserve"> </v>
      </c>
      <c r="B491" s="21" t="str">
        <f t="shared" si="48"/>
        <v xml:space="preserve"> </v>
      </c>
      <c r="C491" s="21" t="str">
        <f t="shared" si="49"/>
        <v xml:space="preserve"> </v>
      </c>
      <c r="D491" s="21" t="str">
        <f t="shared" si="50"/>
        <v xml:space="preserve"> </v>
      </c>
      <c r="E491" s="21" t="str">
        <f t="shared" si="51"/>
        <v xml:space="preserve"> </v>
      </c>
      <c r="F491" s="21" t="str">
        <f t="shared" si="52"/>
        <v xml:space="preserve"> </v>
      </c>
    </row>
    <row r="492" spans="1:6" x14ac:dyDescent="0.2">
      <c r="A492" s="21" t="str">
        <f t="shared" si="47"/>
        <v xml:space="preserve"> </v>
      </c>
      <c r="B492" s="21" t="str">
        <f t="shared" si="48"/>
        <v xml:space="preserve"> </v>
      </c>
      <c r="C492" s="21" t="str">
        <f t="shared" si="49"/>
        <v xml:space="preserve"> </v>
      </c>
      <c r="D492" s="21" t="str">
        <f t="shared" si="50"/>
        <v xml:space="preserve"> </v>
      </c>
      <c r="E492" s="21" t="str">
        <f t="shared" si="51"/>
        <v xml:space="preserve"> </v>
      </c>
      <c r="F492" s="21" t="str">
        <f t="shared" si="52"/>
        <v xml:space="preserve"> </v>
      </c>
    </row>
    <row r="493" spans="1:6" x14ac:dyDescent="0.2">
      <c r="A493" s="21" t="str">
        <f t="shared" si="47"/>
        <v xml:space="preserve"> </v>
      </c>
      <c r="B493" s="21" t="str">
        <f t="shared" si="48"/>
        <v xml:space="preserve"> </v>
      </c>
      <c r="C493" s="21" t="str">
        <f t="shared" si="49"/>
        <v xml:space="preserve"> </v>
      </c>
      <c r="D493" s="21" t="str">
        <f t="shared" si="50"/>
        <v xml:space="preserve"> </v>
      </c>
      <c r="E493" s="21" t="str">
        <f t="shared" si="51"/>
        <v xml:space="preserve"> </v>
      </c>
      <c r="F493" s="21" t="str">
        <f t="shared" si="52"/>
        <v xml:space="preserve"> </v>
      </c>
    </row>
    <row r="494" spans="1:6" x14ac:dyDescent="0.2">
      <c r="A494" s="21" t="str">
        <f t="shared" si="47"/>
        <v xml:space="preserve"> </v>
      </c>
      <c r="B494" s="21" t="str">
        <f t="shared" si="48"/>
        <v xml:space="preserve"> </v>
      </c>
      <c r="C494" s="21" t="str">
        <f t="shared" si="49"/>
        <v xml:space="preserve"> </v>
      </c>
      <c r="D494" s="21" t="str">
        <f t="shared" si="50"/>
        <v xml:space="preserve"> </v>
      </c>
      <c r="E494" s="21" t="str">
        <f t="shared" si="51"/>
        <v xml:space="preserve"> </v>
      </c>
      <c r="F494" s="21" t="str">
        <f t="shared" si="52"/>
        <v xml:space="preserve"> </v>
      </c>
    </row>
    <row r="495" spans="1:6" x14ac:dyDescent="0.2">
      <c r="A495" s="21" t="str">
        <f t="shared" si="47"/>
        <v xml:space="preserve"> </v>
      </c>
      <c r="B495" s="21" t="str">
        <f t="shared" si="48"/>
        <v xml:space="preserve"> </v>
      </c>
      <c r="C495" s="21" t="str">
        <f t="shared" si="49"/>
        <v xml:space="preserve"> </v>
      </c>
      <c r="D495" s="21" t="str">
        <f t="shared" si="50"/>
        <v xml:space="preserve"> </v>
      </c>
      <c r="E495" s="21" t="str">
        <f t="shared" si="51"/>
        <v xml:space="preserve"> </v>
      </c>
      <c r="F495" s="21" t="str">
        <f t="shared" si="52"/>
        <v xml:space="preserve"> </v>
      </c>
    </row>
    <row r="496" spans="1:6" x14ac:dyDescent="0.2">
      <c r="A496" s="21" t="str">
        <f t="shared" si="47"/>
        <v xml:space="preserve"> </v>
      </c>
      <c r="B496" s="21" t="str">
        <f t="shared" si="48"/>
        <v xml:space="preserve"> </v>
      </c>
      <c r="C496" s="21" t="str">
        <f t="shared" si="49"/>
        <v xml:space="preserve"> </v>
      </c>
      <c r="D496" s="21" t="str">
        <f t="shared" si="50"/>
        <v xml:space="preserve"> </v>
      </c>
      <c r="E496" s="21" t="str">
        <f t="shared" si="51"/>
        <v xml:space="preserve"> </v>
      </c>
      <c r="F496" s="21" t="str">
        <f t="shared" si="52"/>
        <v xml:space="preserve"> </v>
      </c>
    </row>
    <row r="497" spans="1:6" x14ac:dyDescent="0.2">
      <c r="A497" s="21" t="str">
        <f t="shared" si="47"/>
        <v xml:space="preserve"> </v>
      </c>
      <c r="B497" s="21" t="str">
        <f t="shared" si="48"/>
        <v xml:space="preserve"> </v>
      </c>
      <c r="C497" s="21" t="str">
        <f t="shared" si="49"/>
        <v xml:space="preserve"> </v>
      </c>
      <c r="D497" s="21" t="str">
        <f t="shared" si="50"/>
        <v xml:space="preserve"> </v>
      </c>
      <c r="E497" s="21" t="str">
        <f t="shared" si="51"/>
        <v xml:space="preserve"> </v>
      </c>
      <c r="F497" s="21" t="str">
        <f t="shared" si="52"/>
        <v xml:space="preserve"> </v>
      </c>
    </row>
    <row r="498" spans="1:6" x14ac:dyDescent="0.2">
      <c r="A498" s="21" t="str">
        <f t="shared" si="47"/>
        <v xml:space="preserve"> </v>
      </c>
      <c r="B498" s="21" t="str">
        <f t="shared" si="48"/>
        <v xml:space="preserve"> </v>
      </c>
      <c r="C498" s="21" t="str">
        <f t="shared" si="49"/>
        <v xml:space="preserve"> </v>
      </c>
      <c r="D498" s="21" t="str">
        <f t="shared" si="50"/>
        <v xml:space="preserve"> </v>
      </c>
      <c r="E498" s="21" t="str">
        <f t="shared" si="51"/>
        <v xml:space="preserve"> </v>
      </c>
      <c r="F498" s="21" t="str">
        <f t="shared" si="52"/>
        <v xml:space="preserve"> </v>
      </c>
    </row>
    <row r="499" spans="1:6" x14ac:dyDescent="0.2">
      <c r="A499" s="21" t="str">
        <f t="shared" si="47"/>
        <v xml:space="preserve"> </v>
      </c>
      <c r="B499" s="21" t="str">
        <f t="shared" si="48"/>
        <v xml:space="preserve"> </v>
      </c>
      <c r="C499" s="21" t="str">
        <f t="shared" si="49"/>
        <v xml:space="preserve"> </v>
      </c>
      <c r="D499" s="21" t="str">
        <f t="shared" si="50"/>
        <v xml:space="preserve"> </v>
      </c>
      <c r="E499" s="21" t="str">
        <f t="shared" si="51"/>
        <v xml:space="preserve"> </v>
      </c>
      <c r="F499" s="21" t="str">
        <f t="shared" si="52"/>
        <v xml:space="preserve"> </v>
      </c>
    </row>
    <row r="500" spans="1:6" x14ac:dyDescent="0.2">
      <c r="A500" s="21" t="str">
        <f t="shared" si="47"/>
        <v xml:space="preserve"> </v>
      </c>
      <c r="B500" s="21" t="str">
        <f t="shared" si="48"/>
        <v xml:space="preserve"> </v>
      </c>
      <c r="C500" s="21" t="str">
        <f t="shared" si="49"/>
        <v xml:space="preserve"> </v>
      </c>
      <c r="D500" s="21" t="str">
        <f t="shared" si="50"/>
        <v xml:space="preserve"> </v>
      </c>
      <c r="E500" s="21" t="str">
        <f t="shared" si="51"/>
        <v xml:space="preserve"> </v>
      </c>
      <c r="F500" s="21" t="str">
        <f t="shared" si="52"/>
        <v xml:space="preserve"> </v>
      </c>
    </row>
    <row r="501" spans="1:6" x14ac:dyDescent="0.2">
      <c r="A501" s="21" t="str">
        <f t="shared" si="47"/>
        <v xml:space="preserve"> </v>
      </c>
      <c r="B501" s="21" t="str">
        <f t="shared" si="48"/>
        <v xml:space="preserve"> </v>
      </c>
      <c r="C501" s="21" t="str">
        <f t="shared" si="49"/>
        <v xml:space="preserve"> </v>
      </c>
      <c r="D501" s="21" t="str">
        <f t="shared" si="50"/>
        <v xml:space="preserve"> </v>
      </c>
      <c r="E501" s="21" t="str">
        <f t="shared" si="51"/>
        <v xml:space="preserve"> </v>
      </c>
      <c r="F501" s="21" t="str">
        <f t="shared" si="52"/>
        <v xml:space="preserve"> </v>
      </c>
    </row>
    <row r="502" spans="1:6" x14ac:dyDescent="0.2">
      <c r="A502" s="21" t="str">
        <f t="shared" si="47"/>
        <v xml:space="preserve"> </v>
      </c>
      <c r="B502" s="21" t="str">
        <f t="shared" si="48"/>
        <v xml:space="preserve"> </v>
      </c>
      <c r="C502" s="21" t="str">
        <f t="shared" si="49"/>
        <v xml:space="preserve"> </v>
      </c>
      <c r="D502" s="21" t="str">
        <f t="shared" si="50"/>
        <v xml:space="preserve"> </v>
      </c>
      <c r="E502" s="21" t="str">
        <f t="shared" si="51"/>
        <v xml:space="preserve"> </v>
      </c>
      <c r="F502" s="21" t="str">
        <f t="shared" si="52"/>
        <v xml:space="preserve"> </v>
      </c>
    </row>
    <row r="503" spans="1:6" x14ac:dyDescent="0.2">
      <c r="A503" s="21" t="str">
        <f t="shared" si="47"/>
        <v xml:space="preserve"> </v>
      </c>
      <c r="B503" s="21" t="str">
        <f t="shared" si="48"/>
        <v xml:space="preserve"> </v>
      </c>
      <c r="C503" s="21" t="str">
        <f t="shared" si="49"/>
        <v xml:space="preserve"> </v>
      </c>
      <c r="D503" s="21" t="str">
        <f t="shared" si="50"/>
        <v xml:space="preserve"> </v>
      </c>
      <c r="E503" s="21" t="str">
        <f t="shared" si="51"/>
        <v xml:space="preserve"> </v>
      </c>
      <c r="F503" s="21" t="str">
        <f t="shared" si="52"/>
        <v xml:space="preserve"> </v>
      </c>
    </row>
    <row r="504" spans="1:6" x14ac:dyDescent="0.2">
      <c r="A504" s="21" t="str">
        <f t="shared" si="47"/>
        <v xml:space="preserve"> </v>
      </c>
      <c r="B504" s="21" t="str">
        <f t="shared" si="48"/>
        <v xml:space="preserve"> </v>
      </c>
      <c r="C504" s="21" t="str">
        <f t="shared" si="49"/>
        <v xml:space="preserve"> </v>
      </c>
      <c r="D504" s="21" t="str">
        <f t="shared" si="50"/>
        <v xml:space="preserve"> </v>
      </c>
      <c r="E504" s="21" t="str">
        <f t="shared" si="51"/>
        <v xml:space="preserve"> </v>
      </c>
      <c r="F504" s="21" t="str">
        <f t="shared" si="52"/>
        <v xml:space="preserve"> </v>
      </c>
    </row>
    <row r="505" spans="1:6" x14ac:dyDescent="0.2">
      <c r="A505" s="21" t="str">
        <f t="shared" si="47"/>
        <v xml:space="preserve"> </v>
      </c>
      <c r="B505" s="21" t="str">
        <f t="shared" si="48"/>
        <v xml:space="preserve"> </v>
      </c>
      <c r="C505" s="21" t="str">
        <f t="shared" si="49"/>
        <v xml:space="preserve"> </v>
      </c>
      <c r="D505" s="21" t="str">
        <f t="shared" si="50"/>
        <v xml:space="preserve"> </v>
      </c>
      <c r="E505" s="21" t="str">
        <f t="shared" si="51"/>
        <v xml:space="preserve"> </v>
      </c>
      <c r="F505" s="21" t="str">
        <f t="shared" si="52"/>
        <v xml:space="preserve"> </v>
      </c>
    </row>
    <row r="506" spans="1:6" x14ac:dyDescent="0.2">
      <c r="A506" s="21" t="str">
        <f t="shared" si="47"/>
        <v xml:space="preserve"> </v>
      </c>
      <c r="B506" s="21" t="str">
        <f t="shared" si="48"/>
        <v xml:space="preserve"> </v>
      </c>
      <c r="C506" s="21" t="str">
        <f t="shared" si="49"/>
        <v xml:space="preserve"> </v>
      </c>
      <c r="D506" s="21" t="str">
        <f t="shared" si="50"/>
        <v xml:space="preserve"> </v>
      </c>
      <c r="E506" s="21" t="str">
        <f t="shared" si="51"/>
        <v xml:space="preserve"> </v>
      </c>
      <c r="F506" s="21" t="str">
        <f t="shared" si="52"/>
        <v xml:space="preserve"> </v>
      </c>
    </row>
    <row r="507" spans="1:6" x14ac:dyDescent="0.2">
      <c r="A507" s="21" t="str">
        <f t="shared" si="47"/>
        <v xml:space="preserve"> </v>
      </c>
      <c r="B507" s="21" t="str">
        <f t="shared" si="48"/>
        <v xml:space="preserve"> </v>
      </c>
      <c r="C507" s="21" t="str">
        <f t="shared" si="49"/>
        <v xml:space="preserve"> </v>
      </c>
      <c r="D507" s="21" t="str">
        <f t="shared" si="50"/>
        <v xml:space="preserve"> </v>
      </c>
      <c r="E507" s="21" t="str">
        <f t="shared" si="51"/>
        <v xml:space="preserve"> </v>
      </c>
      <c r="F507" s="21" t="str">
        <f t="shared" si="52"/>
        <v xml:space="preserve"> </v>
      </c>
    </row>
    <row r="508" spans="1:6" x14ac:dyDescent="0.2">
      <c r="A508" s="21" t="str">
        <f t="shared" si="47"/>
        <v xml:space="preserve"> </v>
      </c>
      <c r="B508" s="21" t="str">
        <f t="shared" si="48"/>
        <v xml:space="preserve"> </v>
      </c>
      <c r="C508" s="21" t="str">
        <f t="shared" si="49"/>
        <v xml:space="preserve"> </v>
      </c>
      <c r="D508" s="21" t="str">
        <f t="shared" si="50"/>
        <v xml:space="preserve"> </v>
      </c>
      <c r="E508" s="21" t="str">
        <f t="shared" si="51"/>
        <v xml:space="preserve"> </v>
      </c>
      <c r="F508" s="21" t="str">
        <f t="shared" si="52"/>
        <v xml:space="preserve"> </v>
      </c>
    </row>
    <row r="509" spans="1:6" x14ac:dyDescent="0.2">
      <c r="A509" s="21" t="str">
        <f t="shared" si="47"/>
        <v xml:space="preserve"> </v>
      </c>
      <c r="B509" s="21" t="str">
        <f t="shared" si="48"/>
        <v xml:space="preserve"> </v>
      </c>
      <c r="C509" s="21" t="str">
        <f t="shared" si="49"/>
        <v xml:space="preserve"> </v>
      </c>
      <c r="D509" s="21" t="str">
        <f t="shared" si="50"/>
        <v xml:space="preserve"> </v>
      </c>
      <c r="E509" s="21" t="str">
        <f t="shared" si="51"/>
        <v xml:space="preserve"> </v>
      </c>
      <c r="F509" s="21" t="str">
        <f t="shared" si="52"/>
        <v xml:space="preserve"> </v>
      </c>
    </row>
    <row r="510" spans="1:6" x14ac:dyDescent="0.2">
      <c r="A510" s="21" t="str">
        <f t="shared" si="47"/>
        <v xml:space="preserve"> </v>
      </c>
      <c r="B510" s="21" t="str">
        <f t="shared" si="48"/>
        <v xml:space="preserve"> </v>
      </c>
      <c r="C510" s="21" t="str">
        <f t="shared" si="49"/>
        <v xml:space="preserve"> </v>
      </c>
      <c r="D510" s="21" t="str">
        <f t="shared" si="50"/>
        <v xml:space="preserve"> </v>
      </c>
      <c r="E510" s="21" t="str">
        <f t="shared" si="51"/>
        <v xml:space="preserve"> </v>
      </c>
      <c r="F510" s="21" t="str">
        <f t="shared" si="52"/>
        <v xml:space="preserve"> </v>
      </c>
    </row>
    <row r="511" spans="1:6" x14ac:dyDescent="0.2">
      <c r="A511" s="21" t="str">
        <f t="shared" si="47"/>
        <v xml:space="preserve"> </v>
      </c>
      <c r="B511" s="21" t="str">
        <f t="shared" si="48"/>
        <v xml:space="preserve"> </v>
      </c>
      <c r="C511" s="21" t="str">
        <f t="shared" si="49"/>
        <v xml:space="preserve"> </v>
      </c>
      <c r="D511" s="21" t="str">
        <f t="shared" si="50"/>
        <v xml:space="preserve"> </v>
      </c>
      <c r="E511" s="21" t="str">
        <f t="shared" si="51"/>
        <v xml:space="preserve"> </v>
      </c>
      <c r="F511" s="21" t="str">
        <f t="shared" si="52"/>
        <v xml:space="preserve"> </v>
      </c>
    </row>
    <row r="512" spans="1:6" x14ac:dyDescent="0.2">
      <c r="A512" s="21" t="str">
        <f t="shared" si="47"/>
        <v xml:space="preserve"> </v>
      </c>
      <c r="B512" s="21" t="str">
        <f t="shared" si="48"/>
        <v xml:space="preserve"> </v>
      </c>
      <c r="C512" s="21" t="str">
        <f t="shared" si="49"/>
        <v xml:space="preserve"> </v>
      </c>
      <c r="D512" s="21" t="str">
        <f t="shared" si="50"/>
        <v xml:space="preserve"> </v>
      </c>
      <c r="E512" s="21" t="str">
        <f t="shared" si="51"/>
        <v xml:space="preserve"> </v>
      </c>
      <c r="F512" s="21" t="str">
        <f t="shared" si="52"/>
        <v xml:space="preserve"> </v>
      </c>
    </row>
    <row r="513" spans="1:6" x14ac:dyDescent="0.2">
      <c r="A513" s="21" t="str">
        <f t="shared" si="47"/>
        <v xml:space="preserve"> </v>
      </c>
      <c r="B513" s="21" t="str">
        <f t="shared" si="48"/>
        <v xml:space="preserve"> </v>
      </c>
      <c r="C513" s="21" t="str">
        <f t="shared" si="49"/>
        <v xml:space="preserve"> </v>
      </c>
      <c r="D513" s="21" t="str">
        <f t="shared" si="50"/>
        <v xml:space="preserve"> </v>
      </c>
      <c r="E513" s="21" t="str">
        <f t="shared" si="51"/>
        <v xml:space="preserve"> </v>
      </c>
      <c r="F513" s="21" t="str">
        <f t="shared" si="52"/>
        <v xml:space="preserve"> </v>
      </c>
    </row>
    <row r="514" spans="1:6" x14ac:dyDescent="0.2">
      <c r="A514" s="21" t="str">
        <f t="shared" si="47"/>
        <v xml:space="preserve"> </v>
      </c>
      <c r="B514" s="21" t="str">
        <f t="shared" si="48"/>
        <v xml:space="preserve"> </v>
      </c>
      <c r="C514" s="21" t="str">
        <f t="shared" si="49"/>
        <v xml:space="preserve"> </v>
      </c>
      <c r="D514" s="21" t="str">
        <f t="shared" si="50"/>
        <v xml:space="preserve"> </v>
      </c>
      <c r="E514" s="21" t="str">
        <f t="shared" si="51"/>
        <v xml:space="preserve"> </v>
      </c>
      <c r="F514" s="21" t="str">
        <f t="shared" si="52"/>
        <v xml:space="preserve"> </v>
      </c>
    </row>
    <row r="515" spans="1:6" x14ac:dyDescent="0.2">
      <c r="A515" s="21" t="str">
        <f t="shared" si="47"/>
        <v xml:space="preserve"> </v>
      </c>
      <c r="B515" s="21" t="str">
        <f t="shared" si="48"/>
        <v xml:space="preserve"> </v>
      </c>
      <c r="C515" s="21" t="str">
        <f t="shared" si="49"/>
        <v xml:space="preserve"> </v>
      </c>
      <c r="D515" s="21" t="str">
        <f t="shared" si="50"/>
        <v xml:space="preserve"> </v>
      </c>
      <c r="E515" s="21" t="str">
        <f t="shared" si="51"/>
        <v xml:space="preserve"> </v>
      </c>
      <c r="F515" s="21" t="str">
        <f t="shared" si="52"/>
        <v xml:space="preserve"> </v>
      </c>
    </row>
    <row r="516" spans="1:6" x14ac:dyDescent="0.2">
      <c r="A516" s="21" t="str">
        <f t="shared" si="47"/>
        <v xml:space="preserve"> </v>
      </c>
      <c r="B516" s="21" t="str">
        <f t="shared" si="48"/>
        <v xml:space="preserve"> </v>
      </c>
      <c r="C516" s="21" t="str">
        <f t="shared" si="49"/>
        <v xml:space="preserve"> </v>
      </c>
      <c r="D516" s="21" t="str">
        <f t="shared" si="50"/>
        <v xml:space="preserve"> </v>
      </c>
      <c r="E516" s="21" t="str">
        <f t="shared" si="51"/>
        <v xml:space="preserve"> </v>
      </c>
      <c r="F516" s="21" t="str">
        <f t="shared" si="52"/>
        <v xml:space="preserve"> </v>
      </c>
    </row>
  </sheetData>
  <pageMargins left="0.25" right="0.25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A9B4-E22E-49C4-A62E-4BF57FA44583}">
  <dimension ref="A1:H206"/>
  <sheetViews>
    <sheetView showGridLines="0" workbookViewId="0">
      <selection activeCell="D12" sqref="D12"/>
    </sheetView>
  </sheetViews>
  <sheetFormatPr baseColWidth="10" defaultRowHeight="12.75" x14ac:dyDescent="0.2"/>
  <cols>
    <col min="1" max="1" width="2.5703125" style="25" customWidth="1"/>
    <col min="2" max="2" width="12.5703125" style="25" customWidth="1"/>
    <col min="3" max="3" width="13.5703125" style="25" customWidth="1"/>
    <col min="4" max="4" width="16.42578125" style="25" customWidth="1"/>
    <col min="5" max="5" width="11.85546875" style="25" customWidth="1"/>
    <col min="6" max="6" width="19" style="25" customWidth="1"/>
    <col min="7" max="7" width="13.7109375" style="25" customWidth="1"/>
    <col min="8" max="8" width="9.7109375" style="25" customWidth="1"/>
    <col min="9" max="256" width="11.42578125" style="25"/>
    <col min="257" max="257" width="2.5703125" style="25" customWidth="1"/>
    <col min="258" max="258" width="12.5703125" style="25" customWidth="1"/>
    <col min="259" max="259" width="13.5703125" style="25" customWidth="1"/>
    <col min="260" max="260" width="16.42578125" style="25" customWidth="1"/>
    <col min="261" max="261" width="11.85546875" style="25" customWidth="1"/>
    <col min="262" max="262" width="19" style="25" customWidth="1"/>
    <col min="263" max="263" width="13.7109375" style="25" customWidth="1"/>
    <col min="264" max="264" width="9.7109375" style="25" customWidth="1"/>
    <col min="265" max="512" width="11.42578125" style="25"/>
    <col min="513" max="513" width="2.5703125" style="25" customWidth="1"/>
    <col min="514" max="514" width="12.5703125" style="25" customWidth="1"/>
    <col min="515" max="515" width="13.5703125" style="25" customWidth="1"/>
    <col min="516" max="516" width="16.42578125" style="25" customWidth="1"/>
    <col min="517" max="517" width="11.85546875" style="25" customWidth="1"/>
    <col min="518" max="518" width="19" style="25" customWidth="1"/>
    <col min="519" max="519" width="13.7109375" style="25" customWidth="1"/>
    <col min="520" max="520" width="9.7109375" style="25" customWidth="1"/>
    <col min="521" max="768" width="11.42578125" style="25"/>
    <col min="769" max="769" width="2.5703125" style="25" customWidth="1"/>
    <col min="770" max="770" width="12.5703125" style="25" customWidth="1"/>
    <col min="771" max="771" width="13.5703125" style="25" customWidth="1"/>
    <col min="772" max="772" width="16.42578125" style="25" customWidth="1"/>
    <col min="773" max="773" width="11.85546875" style="25" customWidth="1"/>
    <col min="774" max="774" width="19" style="25" customWidth="1"/>
    <col min="775" max="775" width="13.7109375" style="25" customWidth="1"/>
    <col min="776" max="776" width="9.7109375" style="25" customWidth="1"/>
    <col min="777" max="1024" width="11.42578125" style="25"/>
    <col min="1025" max="1025" width="2.5703125" style="25" customWidth="1"/>
    <col min="1026" max="1026" width="12.5703125" style="25" customWidth="1"/>
    <col min="1027" max="1027" width="13.5703125" style="25" customWidth="1"/>
    <col min="1028" max="1028" width="16.42578125" style="25" customWidth="1"/>
    <col min="1029" max="1029" width="11.85546875" style="25" customWidth="1"/>
    <col min="1030" max="1030" width="19" style="25" customWidth="1"/>
    <col min="1031" max="1031" width="13.7109375" style="25" customWidth="1"/>
    <col min="1032" max="1032" width="9.7109375" style="25" customWidth="1"/>
    <col min="1033" max="1280" width="11.42578125" style="25"/>
    <col min="1281" max="1281" width="2.5703125" style="25" customWidth="1"/>
    <col min="1282" max="1282" width="12.5703125" style="25" customWidth="1"/>
    <col min="1283" max="1283" width="13.5703125" style="25" customWidth="1"/>
    <col min="1284" max="1284" width="16.42578125" style="25" customWidth="1"/>
    <col min="1285" max="1285" width="11.85546875" style="25" customWidth="1"/>
    <col min="1286" max="1286" width="19" style="25" customWidth="1"/>
    <col min="1287" max="1287" width="13.7109375" style="25" customWidth="1"/>
    <col min="1288" max="1288" width="9.7109375" style="25" customWidth="1"/>
    <col min="1289" max="1536" width="11.42578125" style="25"/>
    <col min="1537" max="1537" width="2.5703125" style="25" customWidth="1"/>
    <col min="1538" max="1538" width="12.5703125" style="25" customWidth="1"/>
    <col min="1539" max="1539" width="13.5703125" style="25" customWidth="1"/>
    <col min="1540" max="1540" width="16.42578125" style="25" customWidth="1"/>
    <col min="1541" max="1541" width="11.85546875" style="25" customWidth="1"/>
    <col min="1542" max="1542" width="19" style="25" customWidth="1"/>
    <col min="1543" max="1543" width="13.7109375" style="25" customWidth="1"/>
    <col min="1544" max="1544" width="9.7109375" style="25" customWidth="1"/>
    <col min="1545" max="1792" width="11.42578125" style="25"/>
    <col min="1793" max="1793" width="2.5703125" style="25" customWidth="1"/>
    <col min="1794" max="1794" width="12.5703125" style="25" customWidth="1"/>
    <col min="1795" max="1795" width="13.5703125" style="25" customWidth="1"/>
    <col min="1796" max="1796" width="16.42578125" style="25" customWidth="1"/>
    <col min="1797" max="1797" width="11.85546875" style="25" customWidth="1"/>
    <col min="1798" max="1798" width="19" style="25" customWidth="1"/>
    <col min="1799" max="1799" width="13.7109375" style="25" customWidth="1"/>
    <col min="1800" max="1800" width="9.7109375" style="25" customWidth="1"/>
    <col min="1801" max="2048" width="11.42578125" style="25"/>
    <col min="2049" max="2049" width="2.5703125" style="25" customWidth="1"/>
    <col min="2050" max="2050" width="12.5703125" style="25" customWidth="1"/>
    <col min="2051" max="2051" width="13.5703125" style="25" customWidth="1"/>
    <col min="2052" max="2052" width="16.42578125" style="25" customWidth="1"/>
    <col min="2053" max="2053" width="11.85546875" style="25" customWidth="1"/>
    <col min="2054" max="2054" width="19" style="25" customWidth="1"/>
    <col min="2055" max="2055" width="13.7109375" style="25" customWidth="1"/>
    <col min="2056" max="2056" width="9.7109375" style="25" customWidth="1"/>
    <col min="2057" max="2304" width="11.42578125" style="25"/>
    <col min="2305" max="2305" width="2.5703125" style="25" customWidth="1"/>
    <col min="2306" max="2306" width="12.5703125" style="25" customWidth="1"/>
    <col min="2307" max="2307" width="13.5703125" style="25" customWidth="1"/>
    <col min="2308" max="2308" width="16.42578125" style="25" customWidth="1"/>
    <col min="2309" max="2309" width="11.85546875" style="25" customWidth="1"/>
    <col min="2310" max="2310" width="19" style="25" customWidth="1"/>
    <col min="2311" max="2311" width="13.7109375" style="25" customWidth="1"/>
    <col min="2312" max="2312" width="9.7109375" style="25" customWidth="1"/>
    <col min="2313" max="2560" width="11.42578125" style="25"/>
    <col min="2561" max="2561" width="2.5703125" style="25" customWidth="1"/>
    <col min="2562" max="2562" width="12.5703125" style="25" customWidth="1"/>
    <col min="2563" max="2563" width="13.5703125" style="25" customWidth="1"/>
    <col min="2564" max="2564" width="16.42578125" style="25" customWidth="1"/>
    <col min="2565" max="2565" width="11.85546875" style="25" customWidth="1"/>
    <col min="2566" max="2566" width="19" style="25" customWidth="1"/>
    <col min="2567" max="2567" width="13.7109375" style="25" customWidth="1"/>
    <col min="2568" max="2568" width="9.7109375" style="25" customWidth="1"/>
    <col min="2569" max="2816" width="11.42578125" style="25"/>
    <col min="2817" max="2817" width="2.5703125" style="25" customWidth="1"/>
    <col min="2818" max="2818" width="12.5703125" style="25" customWidth="1"/>
    <col min="2819" max="2819" width="13.5703125" style="25" customWidth="1"/>
    <col min="2820" max="2820" width="16.42578125" style="25" customWidth="1"/>
    <col min="2821" max="2821" width="11.85546875" style="25" customWidth="1"/>
    <col min="2822" max="2822" width="19" style="25" customWidth="1"/>
    <col min="2823" max="2823" width="13.7109375" style="25" customWidth="1"/>
    <col min="2824" max="2824" width="9.7109375" style="25" customWidth="1"/>
    <col min="2825" max="3072" width="11.42578125" style="25"/>
    <col min="3073" max="3073" width="2.5703125" style="25" customWidth="1"/>
    <col min="3074" max="3074" width="12.5703125" style="25" customWidth="1"/>
    <col min="3075" max="3075" width="13.5703125" style="25" customWidth="1"/>
    <col min="3076" max="3076" width="16.42578125" style="25" customWidth="1"/>
    <col min="3077" max="3077" width="11.85546875" style="25" customWidth="1"/>
    <col min="3078" max="3078" width="19" style="25" customWidth="1"/>
    <col min="3079" max="3079" width="13.7109375" style="25" customWidth="1"/>
    <col min="3080" max="3080" width="9.7109375" style="25" customWidth="1"/>
    <col min="3081" max="3328" width="11.42578125" style="25"/>
    <col min="3329" max="3329" width="2.5703125" style="25" customWidth="1"/>
    <col min="3330" max="3330" width="12.5703125" style="25" customWidth="1"/>
    <col min="3331" max="3331" width="13.5703125" style="25" customWidth="1"/>
    <col min="3332" max="3332" width="16.42578125" style="25" customWidth="1"/>
    <col min="3333" max="3333" width="11.85546875" style="25" customWidth="1"/>
    <col min="3334" max="3334" width="19" style="25" customWidth="1"/>
    <col min="3335" max="3335" width="13.7109375" style="25" customWidth="1"/>
    <col min="3336" max="3336" width="9.7109375" style="25" customWidth="1"/>
    <col min="3337" max="3584" width="11.42578125" style="25"/>
    <col min="3585" max="3585" width="2.5703125" style="25" customWidth="1"/>
    <col min="3586" max="3586" width="12.5703125" style="25" customWidth="1"/>
    <col min="3587" max="3587" width="13.5703125" style="25" customWidth="1"/>
    <col min="3588" max="3588" width="16.42578125" style="25" customWidth="1"/>
    <col min="3589" max="3589" width="11.85546875" style="25" customWidth="1"/>
    <col min="3590" max="3590" width="19" style="25" customWidth="1"/>
    <col min="3591" max="3591" width="13.7109375" style="25" customWidth="1"/>
    <col min="3592" max="3592" width="9.7109375" style="25" customWidth="1"/>
    <col min="3593" max="3840" width="11.42578125" style="25"/>
    <col min="3841" max="3841" width="2.5703125" style="25" customWidth="1"/>
    <col min="3842" max="3842" width="12.5703125" style="25" customWidth="1"/>
    <col min="3843" max="3843" width="13.5703125" style="25" customWidth="1"/>
    <col min="3844" max="3844" width="16.42578125" style="25" customWidth="1"/>
    <col min="3845" max="3845" width="11.85546875" style="25" customWidth="1"/>
    <col min="3846" max="3846" width="19" style="25" customWidth="1"/>
    <col min="3847" max="3847" width="13.7109375" style="25" customWidth="1"/>
    <col min="3848" max="3848" width="9.7109375" style="25" customWidth="1"/>
    <col min="3849" max="4096" width="11.42578125" style="25"/>
    <col min="4097" max="4097" width="2.5703125" style="25" customWidth="1"/>
    <col min="4098" max="4098" width="12.5703125" style="25" customWidth="1"/>
    <col min="4099" max="4099" width="13.5703125" style="25" customWidth="1"/>
    <col min="4100" max="4100" width="16.42578125" style="25" customWidth="1"/>
    <col min="4101" max="4101" width="11.85546875" style="25" customWidth="1"/>
    <col min="4102" max="4102" width="19" style="25" customWidth="1"/>
    <col min="4103" max="4103" width="13.7109375" style="25" customWidth="1"/>
    <col min="4104" max="4104" width="9.7109375" style="25" customWidth="1"/>
    <col min="4105" max="4352" width="11.42578125" style="25"/>
    <col min="4353" max="4353" width="2.5703125" style="25" customWidth="1"/>
    <col min="4354" max="4354" width="12.5703125" style="25" customWidth="1"/>
    <col min="4355" max="4355" width="13.5703125" style="25" customWidth="1"/>
    <col min="4356" max="4356" width="16.42578125" style="25" customWidth="1"/>
    <col min="4357" max="4357" width="11.85546875" style="25" customWidth="1"/>
    <col min="4358" max="4358" width="19" style="25" customWidth="1"/>
    <col min="4359" max="4359" width="13.7109375" style="25" customWidth="1"/>
    <col min="4360" max="4360" width="9.7109375" style="25" customWidth="1"/>
    <col min="4361" max="4608" width="11.42578125" style="25"/>
    <col min="4609" max="4609" width="2.5703125" style="25" customWidth="1"/>
    <col min="4610" max="4610" width="12.5703125" style="25" customWidth="1"/>
    <col min="4611" max="4611" width="13.5703125" style="25" customWidth="1"/>
    <col min="4612" max="4612" width="16.42578125" style="25" customWidth="1"/>
    <col min="4613" max="4613" width="11.85546875" style="25" customWidth="1"/>
    <col min="4614" max="4614" width="19" style="25" customWidth="1"/>
    <col min="4615" max="4615" width="13.7109375" style="25" customWidth="1"/>
    <col min="4616" max="4616" width="9.7109375" style="25" customWidth="1"/>
    <col min="4617" max="4864" width="11.42578125" style="25"/>
    <col min="4865" max="4865" width="2.5703125" style="25" customWidth="1"/>
    <col min="4866" max="4866" width="12.5703125" style="25" customWidth="1"/>
    <col min="4867" max="4867" width="13.5703125" style="25" customWidth="1"/>
    <col min="4868" max="4868" width="16.42578125" style="25" customWidth="1"/>
    <col min="4869" max="4869" width="11.85546875" style="25" customWidth="1"/>
    <col min="4870" max="4870" width="19" style="25" customWidth="1"/>
    <col min="4871" max="4871" width="13.7109375" style="25" customWidth="1"/>
    <col min="4872" max="4872" width="9.7109375" style="25" customWidth="1"/>
    <col min="4873" max="5120" width="11.42578125" style="25"/>
    <col min="5121" max="5121" width="2.5703125" style="25" customWidth="1"/>
    <col min="5122" max="5122" width="12.5703125" style="25" customWidth="1"/>
    <col min="5123" max="5123" width="13.5703125" style="25" customWidth="1"/>
    <col min="5124" max="5124" width="16.42578125" style="25" customWidth="1"/>
    <col min="5125" max="5125" width="11.85546875" style="25" customWidth="1"/>
    <col min="5126" max="5126" width="19" style="25" customWidth="1"/>
    <col min="5127" max="5127" width="13.7109375" style="25" customWidth="1"/>
    <col min="5128" max="5128" width="9.7109375" style="25" customWidth="1"/>
    <col min="5129" max="5376" width="11.42578125" style="25"/>
    <col min="5377" max="5377" width="2.5703125" style="25" customWidth="1"/>
    <col min="5378" max="5378" width="12.5703125" style="25" customWidth="1"/>
    <col min="5379" max="5379" width="13.5703125" style="25" customWidth="1"/>
    <col min="5380" max="5380" width="16.42578125" style="25" customWidth="1"/>
    <col min="5381" max="5381" width="11.85546875" style="25" customWidth="1"/>
    <col min="5382" max="5382" width="19" style="25" customWidth="1"/>
    <col min="5383" max="5383" width="13.7109375" style="25" customWidth="1"/>
    <col min="5384" max="5384" width="9.7109375" style="25" customWidth="1"/>
    <col min="5385" max="5632" width="11.42578125" style="25"/>
    <col min="5633" max="5633" width="2.5703125" style="25" customWidth="1"/>
    <col min="5634" max="5634" width="12.5703125" style="25" customWidth="1"/>
    <col min="5635" max="5635" width="13.5703125" style="25" customWidth="1"/>
    <col min="5636" max="5636" width="16.42578125" style="25" customWidth="1"/>
    <col min="5637" max="5637" width="11.85546875" style="25" customWidth="1"/>
    <col min="5638" max="5638" width="19" style="25" customWidth="1"/>
    <col min="5639" max="5639" width="13.7109375" style="25" customWidth="1"/>
    <col min="5640" max="5640" width="9.7109375" style="25" customWidth="1"/>
    <col min="5641" max="5888" width="11.42578125" style="25"/>
    <col min="5889" max="5889" width="2.5703125" style="25" customWidth="1"/>
    <col min="5890" max="5890" width="12.5703125" style="25" customWidth="1"/>
    <col min="5891" max="5891" width="13.5703125" style="25" customWidth="1"/>
    <col min="5892" max="5892" width="16.42578125" style="25" customWidth="1"/>
    <col min="5893" max="5893" width="11.85546875" style="25" customWidth="1"/>
    <col min="5894" max="5894" width="19" style="25" customWidth="1"/>
    <col min="5895" max="5895" width="13.7109375" style="25" customWidth="1"/>
    <col min="5896" max="5896" width="9.7109375" style="25" customWidth="1"/>
    <col min="5897" max="6144" width="11.42578125" style="25"/>
    <col min="6145" max="6145" width="2.5703125" style="25" customWidth="1"/>
    <col min="6146" max="6146" width="12.5703125" style="25" customWidth="1"/>
    <col min="6147" max="6147" width="13.5703125" style="25" customWidth="1"/>
    <col min="6148" max="6148" width="16.42578125" style="25" customWidth="1"/>
    <col min="6149" max="6149" width="11.85546875" style="25" customWidth="1"/>
    <col min="6150" max="6150" width="19" style="25" customWidth="1"/>
    <col min="6151" max="6151" width="13.7109375" style="25" customWidth="1"/>
    <col min="6152" max="6152" width="9.7109375" style="25" customWidth="1"/>
    <col min="6153" max="6400" width="11.42578125" style="25"/>
    <col min="6401" max="6401" width="2.5703125" style="25" customWidth="1"/>
    <col min="6402" max="6402" width="12.5703125" style="25" customWidth="1"/>
    <col min="6403" max="6403" width="13.5703125" style="25" customWidth="1"/>
    <col min="6404" max="6404" width="16.42578125" style="25" customWidth="1"/>
    <col min="6405" max="6405" width="11.85546875" style="25" customWidth="1"/>
    <col min="6406" max="6406" width="19" style="25" customWidth="1"/>
    <col min="6407" max="6407" width="13.7109375" style="25" customWidth="1"/>
    <col min="6408" max="6408" width="9.7109375" style="25" customWidth="1"/>
    <col min="6409" max="6656" width="11.42578125" style="25"/>
    <col min="6657" max="6657" width="2.5703125" style="25" customWidth="1"/>
    <col min="6658" max="6658" width="12.5703125" style="25" customWidth="1"/>
    <col min="6659" max="6659" width="13.5703125" style="25" customWidth="1"/>
    <col min="6660" max="6660" width="16.42578125" style="25" customWidth="1"/>
    <col min="6661" max="6661" width="11.85546875" style="25" customWidth="1"/>
    <col min="6662" max="6662" width="19" style="25" customWidth="1"/>
    <col min="6663" max="6663" width="13.7109375" style="25" customWidth="1"/>
    <col min="6664" max="6664" width="9.7109375" style="25" customWidth="1"/>
    <col min="6665" max="6912" width="11.42578125" style="25"/>
    <col min="6913" max="6913" width="2.5703125" style="25" customWidth="1"/>
    <col min="6914" max="6914" width="12.5703125" style="25" customWidth="1"/>
    <col min="6915" max="6915" width="13.5703125" style="25" customWidth="1"/>
    <col min="6916" max="6916" width="16.42578125" style="25" customWidth="1"/>
    <col min="6917" max="6917" width="11.85546875" style="25" customWidth="1"/>
    <col min="6918" max="6918" width="19" style="25" customWidth="1"/>
    <col min="6919" max="6919" width="13.7109375" style="25" customWidth="1"/>
    <col min="6920" max="6920" width="9.7109375" style="25" customWidth="1"/>
    <col min="6921" max="7168" width="11.42578125" style="25"/>
    <col min="7169" max="7169" width="2.5703125" style="25" customWidth="1"/>
    <col min="7170" max="7170" width="12.5703125" style="25" customWidth="1"/>
    <col min="7171" max="7171" width="13.5703125" style="25" customWidth="1"/>
    <col min="7172" max="7172" width="16.42578125" style="25" customWidth="1"/>
    <col min="7173" max="7173" width="11.85546875" style="25" customWidth="1"/>
    <col min="7174" max="7174" width="19" style="25" customWidth="1"/>
    <col min="7175" max="7175" width="13.7109375" style="25" customWidth="1"/>
    <col min="7176" max="7176" width="9.7109375" style="25" customWidth="1"/>
    <col min="7177" max="7424" width="11.42578125" style="25"/>
    <col min="7425" max="7425" width="2.5703125" style="25" customWidth="1"/>
    <col min="7426" max="7426" width="12.5703125" style="25" customWidth="1"/>
    <col min="7427" max="7427" width="13.5703125" style="25" customWidth="1"/>
    <col min="7428" max="7428" width="16.42578125" style="25" customWidth="1"/>
    <col min="7429" max="7429" width="11.85546875" style="25" customWidth="1"/>
    <col min="7430" max="7430" width="19" style="25" customWidth="1"/>
    <col min="7431" max="7431" width="13.7109375" style="25" customWidth="1"/>
    <col min="7432" max="7432" width="9.7109375" style="25" customWidth="1"/>
    <col min="7433" max="7680" width="11.42578125" style="25"/>
    <col min="7681" max="7681" width="2.5703125" style="25" customWidth="1"/>
    <col min="7682" max="7682" width="12.5703125" style="25" customWidth="1"/>
    <col min="7683" max="7683" width="13.5703125" style="25" customWidth="1"/>
    <col min="7684" max="7684" width="16.42578125" style="25" customWidth="1"/>
    <col min="7685" max="7685" width="11.85546875" style="25" customWidth="1"/>
    <col min="7686" max="7686" width="19" style="25" customWidth="1"/>
    <col min="7687" max="7687" width="13.7109375" style="25" customWidth="1"/>
    <col min="7688" max="7688" width="9.7109375" style="25" customWidth="1"/>
    <col min="7689" max="7936" width="11.42578125" style="25"/>
    <col min="7937" max="7937" width="2.5703125" style="25" customWidth="1"/>
    <col min="7938" max="7938" width="12.5703125" style="25" customWidth="1"/>
    <col min="7939" max="7939" width="13.5703125" style="25" customWidth="1"/>
    <col min="7940" max="7940" width="16.42578125" style="25" customWidth="1"/>
    <col min="7941" max="7941" width="11.85546875" style="25" customWidth="1"/>
    <col min="7942" max="7942" width="19" style="25" customWidth="1"/>
    <col min="7943" max="7943" width="13.7109375" style="25" customWidth="1"/>
    <col min="7944" max="7944" width="9.7109375" style="25" customWidth="1"/>
    <col min="7945" max="8192" width="11.42578125" style="25"/>
    <col min="8193" max="8193" width="2.5703125" style="25" customWidth="1"/>
    <col min="8194" max="8194" width="12.5703125" style="25" customWidth="1"/>
    <col min="8195" max="8195" width="13.5703125" style="25" customWidth="1"/>
    <col min="8196" max="8196" width="16.42578125" style="25" customWidth="1"/>
    <col min="8197" max="8197" width="11.85546875" style="25" customWidth="1"/>
    <col min="8198" max="8198" width="19" style="25" customWidth="1"/>
    <col min="8199" max="8199" width="13.7109375" style="25" customWidth="1"/>
    <col min="8200" max="8200" width="9.7109375" style="25" customWidth="1"/>
    <col min="8201" max="8448" width="11.42578125" style="25"/>
    <col min="8449" max="8449" width="2.5703125" style="25" customWidth="1"/>
    <col min="8450" max="8450" width="12.5703125" style="25" customWidth="1"/>
    <col min="8451" max="8451" width="13.5703125" style="25" customWidth="1"/>
    <col min="8452" max="8452" width="16.42578125" style="25" customWidth="1"/>
    <col min="8453" max="8453" width="11.85546875" style="25" customWidth="1"/>
    <col min="8454" max="8454" width="19" style="25" customWidth="1"/>
    <col min="8455" max="8455" width="13.7109375" style="25" customWidth="1"/>
    <col min="8456" max="8456" width="9.7109375" style="25" customWidth="1"/>
    <col min="8457" max="8704" width="11.42578125" style="25"/>
    <col min="8705" max="8705" width="2.5703125" style="25" customWidth="1"/>
    <col min="8706" max="8706" width="12.5703125" style="25" customWidth="1"/>
    <col min="8707" max="8707" width="13.5703125" style="25" customWidth="1"/>
    <col min="8708" max="8708" width="16.42578125" style="25" customWidth="1"/>
    <col min="8709" max="8709" width="11.85546875" style="25" customWidth="1"/>
    <col min="8710" max="8710" width="19" style="25" customWidth="1"/>
    <col min="8711" max="8711" width="13.7109375" style="25" customWidth="1"/>
    <col min="8712" max="8712" width="9.7109375" style="25" customWidth="1"/>
    <col min="8713" max="8960" width="11.42578125" style="25"/>
    <col min="8961" max="8961" width="2.5703125" style="25" customWidth="1"/>
    <col min="8962" max="8962" width="12.5703125" style="25" customWidth="1"/>
    <col min="8963" max="8963" width="13.5703125" style="25" customWidth="1"/>
    <col min="8964" max="8964" width="16.42578125" style="25" customWidth="1"/>
    <col min="8965" max="8965" width="11.85546875" style="25" customWidth="1"/>
    <col min="8966" max="8966" width="19" style="25" customWidth="1"/>
    <col min="8967" max="8967" width="13.7109375" style="25" customWidth="1"/>
    <col min="8968" max="8968" width="9.7109375" style="25" customWidth="1"/>
    <col min="8969" max="9216" width="11.42578125" style="25"/>
    <col min="9217" max="9217" width="2.5703125" style="25" customWidth="1"/>
    <col min="9218" max="9218" width="12.5703125" style="25" customWidth="1"/>
    <col min="9219" max="9219" width="13.5703125" style="25" customWidth="1"/>
    <col min="9220" max="9220" width="16.42578125" style="25" customWidth="1"/>
    <col min="9221" max="9221" width="11.85546875" style="25" customWidth="1"/>
    <col min="9222" max="9222" width="19" style="25" customWidth="1"/>
    <col min="9223" max="9223" width="13.7109375" style="25" customWidth="1"/>
    <col min="9224" max="9224" width="9.7109375" style="25" customWidth="1"/>
    <col min="9225" max="9472" width="11.42578125" style="25"/>
    <col min="9473" max="9473" width="2.5703125" style="25" customWidth="1"/>
    <col min="9474" max="9474" width="12.5703125" style="25" customWidth="1"/>
    <col min="9475" max="9475" width="13.5703125" style="25" customWidth="1"/>
    <col min="9476" max="9476" width="16.42578125" style="25" customWidth="1"/>
    <col min="9477" max="9477" width="11.85546875" style="25" customWidth="1"/>
    <col min="9478" max="9478" width="19" style="25" customWidth="1"/>
    <col min="9479" max="9479" width="13.7109375" style="25" customWidth="1"/>
    <col min="9480" max="9480" width="9.7109375" style="25" customWidth="1"/>
    <col min="9481" max="9728" width="11.42578125" style="25"/>
    <col min="9729" max="9729" width="2.5703125" style="25" customWidth="1"/>
    <col min="9730" max="9730" width="12.5703125" style="25" customWidth="1"/>
    <col min="9731" max="9731" width="13.5703125" style="25" customWidth="1"/>
    <col min="9732" max="9732" width="16.42578125" style="25" customWidth="1"/>
    <col min="9733" max="9733" width="11.85546875" style="25" customWidth="1"/>
    <col min="9734" max="9734" width="19" style="25" customWidth="1"/>
    <col min="9735" max="9735" width="13.7109375" style="25" customWidth="1"/>
    <col min="9736" max="9736" width="9.7109375" style="25" customWidth="1"/>
    <col min="9737" max="9984" width="11.42578125" style="25"/>
    <col min="9985" max="9985" width="2.5703125" style="25" customWidth="1"/>
    <col min="9986" max="9986" width="12.5703125" style="25" customWidth="1"/>
    <col min="9987" max="9987" width="13.5703125" style="25" customWidth="1"/>
    <col min="9988" max="9988" width="16.42578125" style="25" customWidth="1"/>
    <col min="9989" max="9989" width="11.85546875" style="25" customWidth="1"/>
    <col min="9990" max="9990" width="19" style="25" customWidth="1"/>
    <col min="9991" max="9991" width="13.7109375" style="25" customWidth="1"/>
    <col min="9992" max="9992" width="9.7109375" style="25" customWidth="1"/>
    <col min="9993" max="10240" width="11.42578125" style="25"/>
    <col min="10241" max="10241" width="2.5703125" style="25" customWidth="1"/>
    <col min="10242" max="10242" width="12.5703125" style="25" customWidth="1"/>
    <col min="10243" max="10243" width="13.5703125" style="25" customWidth="1"/>
    <col min="10244" max="10244" width="16.42578125" style="25" customWidth="1"/>
    <col min="10245" max="10245" width="11.85546875" style="25" customWidth="1"/>
    <col min="10246" max="10246" width="19" style="25" customWidth="1"/>
    <col min="10247" max="10247" width="13.7109375" style="25" customWidth="1"/>
    <col min="10248" max="10248" width="9.7109375" style="25" customWidth="1"/>
    <col min="10249" max="10496" width="11.42578125" style="25"/>
    <col min="10497" max="10497" width="2.5703125" style="25" customWidth="1"/>
    <col min="10498" max="10498" width="12.5703125" style="25" customWidth="1"/>
    <col min="10499" max="10499" width="13.5703125" style="25" customWidth="1"/>
    <col min="10500" max="10500" width="16.42578125" style="25" customWidth="1"/>
    <col min="10501" max="10501" width="11.85546875" style="25" customWidth="1"/>
    <col min="10502" max="10502" width="19" style="25" customWidth="1"/>
    <col min="10503" max="10503" width="13.7109375" style="25" customWidth="1"/>
    <col min="10504" max="10504" width="9.7109375" style="25" customWidth="1"/>
    <col min="10505" max="10752" width="11.42578125" style="25"/>
    <col min="10753" max="10753" width="2.5703125" style="25" customWidth="1"/>
    <col min="10754" max="10754" width="12.5703125" style="25" customWidth="1"/>
    <col min="10755" max="10755" width="13.5703125" style="25" customWidth="1"/>
    <col min="10756" max="10756" width="16.42578125" style="25" customWidth="1"/>
    <col min="10757" max="10757" width="11.85546875" style="25" customWidth="1"/>
    <col min="10758" max="10758" width="19" style="25" customWidth="1"/>
    <col min="10759" max="10759" width="13.7109375" style="25" customWidth="1"/>
    <col min="10760" max="10760" width="9.7109375" style="25" customWidth="1"/>
    <col min="10761" max="11008" width="11.42578125" style="25"/>
    <col min="11009" max="11009" width="2.5703125" style="25" customWidth="1"/>
    <col min="11010" max="11010" width="12.5703125" style="25" customWidth="1"/>
    <col min="11011" max="11011" width="13.5703125" style="25" customWidth="1"/>
    <col min="11012" max="11012" width="16.42578125" style="25" customWidth="1"/>
    <col min="11013" max="11013" width="11.85546875" style="25" customWidth="1"/>
    <col min="11014" max="11014" width="19" style="25" customWidth="1"/>
    <col min="11015" max="11015" width="13.7109375" style="25" customWidth="1"/>
    <col min="11016" max="11016" width="9.7109375" style="25" customWidth="1"/>
    <col min="11017" max="11264" width="11.42578125" style="25"/>
    <col min="11265" max="11265" width="2.5703125" style="25" customWidth="1"/>
    <col min="11266" max="11266" width="12.5703125" style="25" customWidth="1"/>
    <col min="11267" max="11267" width="13.5703125" style="25" customWidth="1"/>
    <col min="11268" max="11268" width="16.42578125" style="25" customWidth="1"/>
    <col min="11269" max="11269" width="11.85546875" style="25" customWidth="1"/>
    <col min="11270" max="11270" width="19" style="25" customWidth="1"/>
    <col min="11271" max="11271" width="13.7109375" style="25" customWidth="1"/>
    <col min="11272" max="11272" width="9.7109375" style="25" customWidth="1"/>
    <col min="11273" max="11520" width="11.42578125" style="25"/>
    <col min="11521" max="11521" width="2.5703125" style="25" customWidth="1"/>
    <col min="11522" max="11522" width="12.5703125" style="25" customWidth="1"/>
    <col min="11523" max="11523" width="13.5703125" style="25" customWidth="1"/>
    <col min="11524" max="11524" width="16.42578125" style="25" customWidth="1"/>
    <col min="11525" max="11525" width="11.85546875" style="25" customWidth="1"/>
    <col min="11526" max="11526" width="19" style="25" customWidth="1"/>
    <col min="11527" max="11527" width="13.7109375" style="25" customWidth="1"/>
    <col min="11528" max="11528" width="9.7109375" style="25" customWidth="1"/>
    <col min="11529" max="11776" width="11.42578125" style="25"/>
    <col min="11777" max="11777" width="2.5703125" style="25" customWidth="1"/>
    <col min="11778" max="11778" width="12.5703125" style="25" customWidth="1"/>
    <col min="11779" max="11779" width="13.5703125" style="25" customWidth="1"/>
    <col min="11780" max="11780" width="16.42578125" style="25" customWidth="1"/>
    <col min="11781" max="11781" width="11.85546875" style="25" customWidth="1"/>
    <col min="11782" max="11782" width="19" style="25" customWidth="1"/>
    <col min="11783" max="11783" width="13.7109375" style="25" customWidth="1"/>
    <col min="11784" max="11784" width="9.7109375" style="25" customWidth="1"/>
    <col min="11785" max="12032" width="11.42578125" style="25"/>
    <col min="12033" max="12033" width="2.5703125" style="25" customWidth="1"/>
    <col min="12034" max="12034" width="12.5703125" style="25" customWidth="1"/>
    <col min="12035" max="12035" width="13.5703125" style="25" customWidth="1"/>
    <col min="12036" max="12036" width="16.42578125" style="25" customWidth="1"/>
    <col min="12037" max="12037" width="11.85546875" style="25" customWidth="1"/>
    <col min="12038" max="12038" width="19" style="25" customWidth="1"/>
    <col min="12039" max="12039" width="13.7109375" style="25" customWidth="1"/>
    <col min="12040" max="12040" width="9.7109375" style="25" customWidth="1"/>
    <col min="12041" max="12288" width="11.42578125" style="25"/>
    <col min="12289" max="12289" width="2.5703125" style="25" customWidth="1"/>
    <col min="12290" max="12290" width="12.5703125" style="25" customWidth="1"/>
    <col min="12291" max="12291" width="13.5703125" style="25" customWidth="1"/>
    <col min="12292" max="12292" width="16.42578125" style="25" customWidth="1"/>
    <col min="12293" max="12293" width="11.85546875" style="25" customWidth="1"/>
    <col min="12294" max="12294" width="19" style="25" customWidth="1"/>
    <col min="12295" max="12295" width="13.7109375" style="25" customWidth="1"/>
    <col min="12296" max="12296" width="9.7109375" style="25" customWidth="1"/>
    <col min="12297" max="12544" width="11.42578125" style="25"/>
    <col min="12545" max="12545" width="2.5703125" style="25" customWidth="1"/>
    <col min="12546" max="12546" width="12.5703125" style="25" customWidth="1"/>
    <col min="12547" max="12547" width="13.5703125" style="25" customWidth="1"/>
    <col min="12548" max="12548" width="16.42578125" style="25" customWidth="1"/>
    <col min="12549" max="12549" width="11.85546875" style="25" customWidth="1"/>
    <col min="12550" max="12550" width="19" style="25" customWidth="1"/>
    <col min="12551" max="12551" width="13.7109375" style="25" customWidth="1"/>
    <col min="12552" max="12552" width="9.7109375" style="25" customWidth="1"/>
    <col min="12553" max="12800" width="11.42578125" style="25"/>
    <col min="12801" max="12801" width="2.5703125" style="25" customWidth="1"/>
    <col min="12802" max="12802" width="12.5703125" style="25" customWidth="1"/>
    <col min="12803" max="12803" width="13.5703125" style="25" customWidth="1"/>
    <col min="12804" max="12804" width="16.42578125" style="25" customWidth="1"/>
    <col min="12805" max="12805" width="11.85546875" style="25" customWidth="1"/>
    <col min="12806" max="12806" width="19" style="25" customWidth="1"/>
    <col min="12807" max="12807" width="13.7109375" style="25" customWidth="1"/>
    <col min="12808" max="12808" width="9.7109375" style="25" customWidth="1"/>
    <col min="12809" max="13056" width="11.42578125" style="25"/>
    <col min="13057" max="13057" width="2.5703125" style="25" customWidth="1"/>
    <col min="13058" max="13058" width="12.5703125" style="25" customWidth="1"/>
    <col min="13059" max="13059" width="13.5703125" style="25" customWidth="1"/>
    <col min="13060" max="13060" width="16.42578125" style="25" customWidth="1"/>
    <col min="13061" max="13061" width="11.85546875" style="25" customWidth="1"/>
    <col min="13062" max="13062" width="19" style="25" customWidth="1"/>
    <col min="13063" max="13063" width="13.7109375" style="25" customWidth="1"/>
    <col min="13064" max="13064" width="9.7109375" style="25" customWidth="1"/>
    <col min="13065" max="13312" width="11.42578125" style="25"/>
    <col min="13313" max="13313" width="2.5703125" style="25" customWidth="1"/>
    <col min="13314" max="13314" width="12.5703125" style="25" customWidth="1"/>
    <col min="13315" max="13315" width="13.5703125" style="25" customWidth="1"/>
    <col min="13316" max="13316" width="16.42578125" style="25" customWidth="1"/>
    <col min="13317" max="13317" width="11.85546875" style="25" customWidth="1"/>
    <col min="13318" max="13318" width="19" style="25" customWidth="1"/>
    <col min="13319" max="13319" width="13.7109375" style="25" customWidth="1"/>
    <col min="13320" max="13320" width="9.7109375" style="25" customWidth="1"/>
    <col min="13321" max="13568" width="11.42578125" style="25"/>
    <col min="13569" max="13569" width="2.5703125" style="25" customWidth="1"/>
    <col min="13570" max="13570" width="12.5703125" style="25" customWidth="1"/>
    <col min="13571" max="13571" width="13.5703125" style="25" customWidth="1"/>
    <col min="13572" max="13572" width="16.42578125" style="25" customWidth="1"/>
    <col min="13573" max="13573" width="11.85546875" style="25" customWidth="1"/>
    <col min="13574" max="13574" width="19" style="25" customWidth="1"/>
    <col min="13575" max="13575" width="13.7109375" style="25" customWidth="1"/>
    <col min="13576" max="13576" width="9.7109375" style="25" customWidth="1"/>
    <col min="13577" max="13824" width="11.42578125" style="25"/>
    <col min="13825" max="13825" width="2.5703125" style="25" customWidth="1"/>
    <col min="13826" max="13826" width="12.5703125" style="25" customWidth="1"/>
    <col min="13827" max="13827" width="13.5703125" style="25" customWidth="1"/>
    <col min="13828" max="13828" width="16.42578125" style="25" customWidth="1"/>
    <col min="13829" max="13829" width="11.85546875" style="25" customWidth="1"/>
    <col min="13830" max="13830" width="19" style="25" customWidth="1"/>
    <col min="13831" max="13831" width="13.7109375" style="25" customWidth="1"/>
    <col min="13832" max="13832" width="9.7109375" style="25" customWidth="1"/>
    <col min="13833" max="14080" width="11.42578125" style="25"/>
    <col min="14081" max="14081" width="2.5703125" style="25" customWidth="1"/>
    <col min="14082" max="14082" width="12.5703125" style="25" customWidth="1"/>
    <col min="14083" max="14083" width="13.5703125" style="25" customWidth="1"/>
    <col min="14084" max="14084" width="16.42578125" style="25" customWidth="1"/>
    <col min="14085" max="14085" width="11.85546875" style="25" customWidth="1"/>
    <col min="14086" max="14086" width="19" style="25" customWidth="1"/>
    <col min="14087" max="14087" width="13.7109375" style="25" customWidth="1"/>
    <col min="14088" max="14088" width="9.7109375" style="25" customWidth="1"/>
    <col min="14089" max="14336" width="11.42578125" style="25"/>
    <col min="14337" max="14337" width="2.5703125" style="25" customWidth="1"/>
    <col min="14338" max="14338" width="12.5703125" style="25" customWidth="1"/>
    <col min="14339" max="14339" width="13.5703125" style="25" customWidth="1"/>
    <col min="14340" max="14340" width="16.42578125" style="25" customWidth="1"/>
    <col min="14341" max="14341" width="11.85546875" style="25" customWidth="1"/>
    <col min="14342" max="14342" width="19" style="25" customWidth="1"/>
    <col min="14343" max="14343" width="13.7109375" style="25" customWidth="1"/>
    <col min="14344" max="14344" width="9.7109375" style="25" customWidth="1"/>
    <col min="14345" max="14592" width="11.42578125" style="25"/>
    <col min="14593" max="14593" width="2.5703125" style="25" customWidth="1"/>
    <col min="14594" max="14594" width="12.5703125" style="25" customWidth="1"/>
    <col min="14595" max="14595" width="13.5703125" style="25" customWidth="1"/>
    <col min="14596" max="14596" width="16.42578125" style="25" customWidth="1"/>
    <col min="14597" max="14597" width="11.85546875" style="25" customWidth="1"/>
    <col min="14598" max="14598" width="19" style="25" customWidth="1"/>
    <col min="14599" max="14599" width="13.7109375" style="25" customWidth="1"/>
    <col min="14600" max="14600" width="9.7109375" style="25" customWidth="1"/>
    <col min="14601" max="14848" width="11.42578125" style="25"/>
    <col min="14849" max="14849" width="2.5703125" style="25" customWidth="1"/>
    <col min="14850" max="14850" width="12.5703125" style="25" customWidth="1"/>
    <col min="14851" max="14851" width="13.5703125" style="25" customWidth="1"/>
    <col min="14852" max="14852" width="16.42578125" style="25" customWidth="1"/>
    <col min="14853" max="14853" width="11.85546875" style="25" customWidth="1"/>
    <col min="14854" max="14854" width="19" style="25" customWidth="1"/>
    <col min="14855" max="14855" width="13.7109375" style="25" customWidth="1"/>
    <col min="14856" max="14856" width="9.7109375" style="25" customWidth="1"/>
    <col min="14857" max="15104" width="11.42578125" style="25"/>
    <col min="15105" max="15105" width="2.5703125" style="25" customWidth="1"/>
    <col min="15106" max="15106" width="12.5703125" style="25" customWidth="1"/>
    <col min="15107" max="15107" width="13.5703125" style="25" customWidth="1"/>
    <col min="15108" max="15108" width="16.42578125" style="25" customWidth="1"/>
    <col min="15109" max="15109" width="11.85546875" style="25" customWidth="1"/>
    <col min="15110" max="15110" width="19" style="25" customWidth="1"/>
    <col min="15111" max="15111" width="13.7109375" style="25" customWidth="1"/>
    <col min="15112" max="15112" width="9.7109375" style="25" customWidth="1"/>
    <col min="15113" max="15360" width="11.42578125" style="25"/>
    <col min="15361" max="15361" width="2.5703125" style="25" customWidth="1"/>
    <col min="15362" max="15362" width="12.5703125" style="25" customWidth="1"/>
    <col min="15363" max="15363" width="13.5703125" style="25" customWidth="1"/>
    <col min="15364" max="15364" width="16.42578125" style="25" customWidth="1"/>
    <col min="15365" max="15365" width="11.85546875" style="25" customWidth="1"/>
    <col min="15366" max="15366" width="19" style="25" customWidth="1"/>
    <col min="15367" max="15367" width="13.7109375" style="25" customWidth="1"/>
    <col min="15368" max="15368" width="9.7109375" style="25" customWidth="1"/>
    <col min="15369" max="15616" width="11.42578125" style="25"/>
    <col min="15617" max="15617" width="2.5703125" style="25" customWidth="1"/>
    <col min="15618" max="15618" width="12.5703125" style="25" customWidth="1"/>
    <col min="15619" max="15619" width="13.5703125" style="25" customWidth="1"/>
    <col min="15620" max="15620" width="16.42578125" style="25" customWidth="1"/>
    <col min="15621" max="15621" width="11.85546875" style="25" customWidth="1"/>
    <col min="15622" max="15622" width="19" style="25" customWidth="1"/>
    <col min="15623" max="15623" width="13.7109375" style="25" customWidth="1"/>
    <col min="15624" max="15624" width="9.7109375" style="25" customWidth="1"/>
    <col min="15625" max="15872" width="11.42578125" style="25"/>
    <col min="15873" max="15873" width="2.5703125" style="25" customWidth="1"/>
    <col min="15874" max="15874" width="12.5703125" style="25" customWidth="1"/>
    <col min="15875" max="15875" width="13.5703125" style="25" customWidth="1"/>
    <col min="15876" max="15876" width="16.42578125" style="25" customWidth="1"/>
    <col min="15877" max="15877" width="11.85546875" style="25" customWidth="1"/>
    <col min="15878" max="15878" width="19" style="25" customWidth="1"/>
    <col min="15879" max="15879" width="13.7109375" style="25" customWidth="1"/>
    <col min="15880" max="15880" width="9.7109375" style="25" customWidth="1"/>
    <col min="15881" max="16128" width="11.42578125" style="25"/>
    <col min="16129" max="16129" width="2.5703125" style="25" customWidth="1"/>
    <col min="16130" max="16130" width="12.5703125" style="25" customWidth="1"/>
    <col min="16131" max="16131" width="13.5703125" style="25" customWidth="1"/>
    <col min="16132" max="16132" width="16.42578125" style="25" customWidth="1"/>
    <col min="16133" max="16133" width="11.85546875" style="25" customWidth="1"/>
    <col min="16134" max="16134" width="19" style="25" customWidth="1"/>
    <col min="16135" max="16135" width="13.7109375" style="25" customWidth="1"/>
    <col min="16136" max="16136" width="9.7109375" style="25" customWidth="1"/>
    <col min="16137" max="16384" width="11.42578125" style="25"/>
  </cols>
  <sheetData>
    <row r="1" spans="1:8" ht="12.95" customHeight="1" x14ac:dyDescent="0.2">
      <c r="A1" s="48" t="s">
        <v>383</v>
      </c>
      <c r="B1" s="48"/>
      <c r="C1" s="24" t="s">
        <v>384</v>
      </c>
      <c r="D1" s="24" t="s">
        <v>385</v>
      </c>
      <c r="E1" s="24" t="s">
        <v>386</v>
      </c>
      <c r="F1" s="24" t="s">
        <v>387</v>
      </c>
      <c r="G1" s="24" t="s">
        <v>388</v>
      </c>
      <c r="H1" s="24" t="s">
        <v>389</v>
      </c>
    </row>
    <row r="2" spans="1:8" ht="13.7" customHeight="1" x14ac:dyDescent="0.2">
      <c r="A2" s="43" t="s">
        <v>390</v>
      </c>
      <c r="B2" s="43"/>
      <c r="C2" s="43"/>
      <c r="D2" s="43"/>
      <c r="E2" s="43"/>
      <c r="F2" s="43"/>
      <c r="G2" s="43"/>
      <c r="H2" s="43"/>
    </row>
    <row r="3" spans="1:8" ht="17.45" customHeight="1" x14ac:dyDescent="0.2">
      <c r="A3" s="32"/>
      <c r="B3" s="26">
        <v>42370</v>
      </c>
      <c r="C3" s="26">
        <v>42735</v>
      </c>
      <c r="D3" s="29">
        <v>35000</v>
      </c>
      <c r="E3" s="29">
        <v>3470.83</v>
      </c>
      <c r="F3" s="29">
        <v>31529.17</v>
      </c>
      <c r="G3" s="29">
        <v>35000</v>
      </c>
      <c r="H3" s="29">
        <v>3470.83</v>
      </c>
    </row>
    <row r="4" spans="1:8" ht="17.45" customHeight="1" x14ac:dyDescent="0.2">
      <c r="A4" s="32"/>
      <c r="B4" s="26">
        <v>42736</v>
      </c>
      <c r="C4" s="26">
        <v>43100</v>
      </c>
      <c r="D4" s="29">
        <v>35000</v>
      </c>
      <c r="E4" s="29">
        <v>3500</v>
      </c>
      <c r="F4" s="29">
        <v>28029.17</v>
      </c>
      <c r="G4" s="29">
        <v>35000</v>
      </c>
      <c r="H4" s="29">
        <v>3500</v>
      </c>
    </row>
    <row r="5" spans="1:8" ht="17.45" customHeight="1" x14ac:dyDescent="0.2">
      <c r="A5" s="32"/>
      <c r="B5" s="26">
        <v>43101</v>
      </c>
      <c r="C5" s="26">
        <v>43465</v>
      </c>
      <c r="D5" s="29">
        <v>35000</v>
      </c>
      <c r="E5" s="29">
        <v>3500</v>
      </c>
      <c r="F5" s="29">
        <v>24529.17</v>
      </c>
      <c r="G5" s="29">
        <v>35000</v>
      </c>
      <c r="H5" s="29">
        <v>3500</v>
      </c>
    </row>
    <row r="6" spans="1:8" ht="17.45" customHeight="1" x14ac:dyDescent="0.2">
      <c r="A6" s="32"/>
      <c r="B6" s="26">
        <v>43466</v>
      </c>
      <c r="C6" s="26">
        <v>43830</v>
      </c>
      <c r="D6" s="29">
        <v>35000</v>
      </c>
      <c r="E6" s="29">
        <v>3500</v>
      </c>
      <c r="F6" s="29">
        <v>21029.17</v>
      </c>
      <c r="G6" s="29">
        <v>35000</v>
      </c>
      <c r="H6" s="29">
        <v>3500</v>
      </c>
    </row>
    <row r="7" spans="1:8" ht="17.45" customHeight="1" x14ac:dyDescent="0.2">
      <c r="A7" s="32"/>
      <c r="B7" s="26">
        <v>43831</v>
      </c>
      <c r="C7" s="26">
        <v>44196</v>
      </c>
      <c r="D7" s="29">
        <v>35000</v>
      </c>
      <c r="E7" s="29">
        <v>3500</v>
      </c>
      <c r="F7" s="29">
        <v>17529.169999999998</v>
      </c>
      <c r="G7" s="29">
        <v>35000</v>
      </c>
      <c r="H7" s="29">
        <v>3500</v>
      </c>
    </row>
    <row r="8" spans="1:8" ht="17.45" customHeight="1" x14ac:dyDescent="0.2">
      <c r="A8" s="32"/>
      <c r="B8" s="26">
        <v>44197</v>
      </c>
      <c r="C8" s="26">
        <v>44561</v>
      </c>
      <c r="D8" s="29">
        <v>35000</v>
      </c>
      <c r="E8" s="29">
        <v>3500</v>
      </c>
      <c r="F8" s="29">
        <v>14029.17</v>
      </c>
      <c r="G8" s="29">
        <v>35000</v>
      </c>
      <c r="H8" s="29">
        <v>3500</v>
      </c>
    </row>
    <row r="9" spans="1:8" ht="17.45" customHeight="1" x14ac:dyDescent="0.2">
      <c r="A9" s="32"/>
      <c r="B9" s="26">
        <v>44562</v>
      </c>
      <c r="C9" s="26">
        <v>44926</v>
      </c>
      <c r="D9" s="29">
        <v>35000</v>
      </c>
      <c r="E9" s="29">
        <v>3500</v>
      </c>
      <c r="F9" s="29">
        <v>10529.17</v>
      </c>
      <c r="G9" s="29">
        <v>35000</v>
      </c>
      <c r="H9" s="29">
        <v>3500</v>
      </c>
    </row>
    <row r="10" spans="1:8" ht="17.45" customHeight="1" x14ac:dyDescent="0.2">
      <c r="A10" s="32"/>
      <c r="B10" s="26">
        <v>44927</v>
      </c>
      <c r="C10" s="26">
        <v>45291</v>
      </c>
      <c r="D10" s="29">
        <v>35000</v>
      </c>
      <c r="E10" s="29">
        <v>3500</v>
      </c>
      <c r="F10" s="29">
        <v>7029.17</v>
      </c>
      <c r="G10" s="29">
        <v>35000</v>
      </c>
      <c r="H10" s="29">
        <v>3500</v>
      </c>
    </row>
    <row r="11" spans="1:8" ht="17.45" customHeight="1" x14ac:dyDescent="0.2">
      <c r="A11" s="32"/>
      <c r="B11" s="26">
        <v>45292</v>
      </c>
      <c r="C11" s="26">
        <v>45657</v>
      </c>
      <c r="D11" s="29">
        <v>35000</v>
      </c>
      <c r="E11" s="29">
        <v>3500</v>
      </c>
      <c r="F11" s="29">
        <v>3529.17</v>
      </c>
      <c r="G11" s="29">
        <v>35000</v>
      </c>
      <c r="H11" s="29">
        <v>3500</v>
      </c>
    </row>
    <row r="12" spans="1:8" ht="17.45" customHeight="1" x14ac:dyDescent="0.2">
      <c r="A12" s="32"/>
      <c r="B12" s="26">
        <v>45658</v>
      </c>
      <c r="C12" s="26">
        <v>46022</v>
      </c>
      <c r="D12" s="29">
        <v>35000</v>
      </c>
      <c r="E12" s="29">
        <v>3500</v>
      </c>
      <c r="F12" s="29">
        <v>29.17</v>
      </c>
      <c r="G12" s="29">
        <v>35000</v>
      </c>
      <c r="H12" s="29">
        <v>3500</v>
      </c>
    </row>
    <row r="13" spans="1:8" ht="17.45" customHeight="1" x14ac:dyDescent="0.2">
      <c r="A13" s="32"/>
      <c r="B13" s="26">
        <v>46023</v>
      </c>
      <c r="C13" s="26">
        <v>46387</v>
      </c>
      <c r="D13" s="29">
        <v>35000</v>
      </c>
      <c r="E13" s="29">
        <v>29.17</v>
      </c>
      <c r="F13" s="29">
        <v>0</v>
      </c>
      <c r="G13" s="29">
        <v>35000</v>
      </c>
      <c r="H13" s="29">
        <v>29.17</v>
      </c>
    </row>
    <row r="14" spans="1:8" ht="0.75" customHeight="1" x14ac:dyDescent="0.2">
      <c r="A14" s="32"/>
      <c r="B14" s="44"/>
      <c r="C14" s="44"/>
      <c r="D14" s="44"/>
      <c r="E14" s="33"/>
      <c r="F14" s="45"/>
      <c r="G14" s="45"/>
      <c r="H14" s="34"/>
    </row>
    <row r="15" spans="1:8" ht="12.95" customHeight="1" x14ac:dyDescent="0.2">
      <c r="A15" s="32"/>
      <c r="B15" s="46"/>
      <c r="C15" s="46"/>
      <c r="D15" s="46"/>
      <c r="E15" s="35">
        <v>35000</v>
      </c>
      <c r="F15" s="47"/>
      <c r="G15" s="47"/>
      <c r="H15" s="35">
        <v>35000</v>
      </c>
    </row>
    <row r="16" spans="1:8" ht="0.75" customHeight="1" x14ac:dyDescent="0.2">
      <c r="A16" s="32"/>
      <c r="B16" s="39"/>
      <c r="C16" s="39"/>
      <c r="D16" s="39"/>
      <c r="E16" s="36"/>
      <c r="F16" s="40"/>
      <c r="G16" s="40"/>
      <c r="H16" s="37"/>
    </row>
    <row r="17" spans="1:8" ht="13.7" customHeight="1" x14ac:dyDescent="0.2">
      <c r="A17" s="43" t="s">
        <v>391</v>
      </c>
      <c r="B17" s="43"/>
      <c r="C17" s="43"/>
      <c r="D17" s="43"/>
      <c r="E17" s="43"/>
      <c r="F17" s="43"/>
      <c r="G17" s="43"/>
      <c r="H17" s="43"/>
    </row>
    <row r="18" spans="1:8" ht="17.45" customHeight="1" x14ac:dyDescent="0.2">
      <c r="A18" s="32"/>
      <c r="B18" s="26">
        <v>42370</v>
      </c>
      <c r="C18" s="26">
        <v>42735</v>
      </c>
      <c r="D18" s="29">
        <v>70000</v>
      </c>
      <c r="E18" s="29">
        <v>1735.42</v>
      </c>
      <c r="F18" s="29">
        <v>68264.58</v>
      </c>
      <c r="G18" s="29">
        <v>70000</v>
      </c>
      <c r="H18" s="29">
        <v>1735.42</v>
      </c>
    </row>
    <row r="19" spans="1:8" ht="17.45" customHeight="1" x14ac:dyDescent="0.2">
      <c r="A19" s="32"/>
      <c r="B19" s="26">
        <v>42736</v>
      </c>
      <c r="C19" s="26">
        <v>43100</v>
      </c>
      <c r="D19" s="29">
        <v>70000</v>
      </c>
      <c r="E19" s="29">
        <v>1750</v>
      </c>
      <c r="F19" s="29">
        <v>66514.58</v>
      </c>
      <c r="G19" s="29">
        <v>70000</v>
      </c>
      <c r="H19" s="29">
        <v>1750</v>
      </c>
    </row>
    <row r="20" spans="1:8" ht="17.45" customHeight="1" x14ac:dyDescent="0.2">
      <c r="A20" s="32"/>
      <c r="B20" s="26">
        <v>43101</v>
      </c>
      <c r="C20" s="26">
        <v>43465</v>
      </c>
      <c r="D20" s="29">
        <v>70000</v>
      </c>
      <c r="E20" s="29">
        <v>1750</v>
      </c>
      <c r="F20" s="29">
        <v>64764.58</v>
      </c>
      <c r="G20" s="29">
        <v>70000</v>
      </c>
      <c r="H20" s="29">
        <v>1750</v>
      </c>
    </row>
    <row r="21" spans="1:8" ht="17.45" customHeight="1" x14ac:dyDescent="0.2">
      <c r="A21" s="32"/>
      <c r="B21" s="26">
        <v>43466</v>
      </c>
      <c r="C21" s="26">
        <v>43830</v>
      </c>
      <c r="D21" s="29">
        <v>70000</v>
      </c>
      <c r="E21" s="29">
        <v>1750</v>
      </c>
      <c r="F21" s="29">
        <v>63014.58</v>
      </c>
      <c r="G21" s="29">
        <v>70000</v>
      </c>
      <c r="H21" s="29">
        <v>1750</v>
      </c>
    </row>
    <row r="22" spans="1:8" ht="17.45" customHeight="1" x14ac:dyDescent="0.2">
      <c r="A22" s="32"/>
      <c r="B22" s="26">
        <v>43831</v>
      </c>
      <c r="C22" s="26">
        <v>44196</v>
      </c>
      <c r="D22" s="29">
        <v>70000</v>
      </c>
      <c r="E22" s="29">
        <v>1750</v>
      </c>
      <c r="F22" s="29">
        <v>61264.58</v>
      </c>
      <c r="G22" s="29">
        <v>70000</v>
      </c>
      <c r="H22" s="29">
        <v>1750</v>
      </c>
    </row>
    <row r="23" spans="1:8" ht="17.45" customHeight="1" x14ac:dyDescent="0.2">
      <c r="A23" s="32"/>
      <c r="B23" s="26">
        <v>44197</v>
      </c>
      <c r="C23" s="26">
        <v>44561</v>
      </c>
      <c r="D23" s="29">
        <v>70000</v>
      </c>
      <c r="E23" s="29">
        <v>1750</v>
      </c>
      <c r="F23" s="29">
        <v>59514.58</v>
      </c>
      <c r="G23" s="29">
        <v>70000</v>
      </c>
      <c r="H23" s="29">
        <v>1750</v>
      </c>
    </row>
    <row r="24" spans="1:8" ht="17.45" customHeight="1" x14ac:dyDescent="0.2">
      <c r="A24" s="32"/>
      <c r="B24" s="26">
        <v>44562</v>
      </c>
      <c r="C24" s="26">
        <v>44926</v>
      </c>
      <c r="D24" s="29">
        <v>70000</v>
      </c>
      <c r="E24" s="29">
        <v>1750</v>
      </c>
      <c r="F24" s="29">
        <v>57764.58</v>
      </c>
      <c r="G24" s="29">
        <v>70000</v>
      </c>
      <c r="H24" s="29">
        <v>1750</v>
      </c>
    </row>
    <row r="25" spans="1:8" ht="17.45" customHeight="1" x14ac:dyDescent="0.2">
      <c r="A25" s="32"/>
      <c r="B25" s="26">
        <v>44927</v>
      </c>
      <c r="C25" s="26">
        <v>45291</v>
      </c>
      <c r="D25" s="29">
        <v>70000</v>
      </c>
      <c r="E25" s="29">
        <v>1750</v>
      </c>
      <c r="F25" s="29">
        <v>56014.58</v>
      </c>
      <c r="G25" s="29">
        <v>70000</v>
      </c>
      <c r="H25" s="29">
        <v>1750</v>
      </c>
    </row>
    <row r="26" spans="1:8" ht="17.45" customHeight="1" x14ac:dyDescent="0.2">
      <c r="A26" s="32"/>
      <c r="B26" s="26">
        <v>45292</v>
      </c>
      <c r="C26" s="26">
        <v>45657</v>
      </c>
      <c r="D26" s="29">
        <v>70000</v>
      </c>
      <c r="E26" s="29">
        <v>1750</v>
      </c>
      <c r="F26" s="29">
        <v>54264.58</v>
      </c>
      <c r="G26" s="29">
        <v>70000</v>
      </c>
      <c r="H26" s="29">
        <v>1750</v>
      </c>
    </row>
    <row r="27" spans="1:8" ht="17.45" customHeight="1" x14ac:dyDescent="0.2">
      <c r="A27" s="32"/>
      <c r="B27" s="26">
        <v>45658</v>
      </c>
      <c r="C27" s="26">
        <v>46022</v>
      </c>
      <c r="D27" s="29">
        <v>70000</v>
      </c>
      <c r="E27" s="29">
        <v>1750</v>
      </c>
      <c r="F27" s="29">
        <v>52514.58</v>
      </c>
      <c r="G27" s="29">
        <v>70000</v>
      </c>
      <c r="H27" s="29">
        <v>1750</v>
      </c>
    </row>
    <row r="28" spans="1:8" ht="17.45" customHeight="1" x14ac:dyDescent="0.2">
      <c r="A28" s="32"/>
      <c r="B28" s="26">
        <v>46023</v>
      </c>
      <c r="C28" s="26">
        <v>46387</v>
      </c>
      <c r="D28" s="29">
        <v>70000</v>
      </c>
      <c r="E28" s="29">
        <v>1750</v>
      </c>
      <c r="F28" s="29">
        <v>50764.58</v>
      </c>
      <c r="G28" s="29">
        <v>70000</v>
      </c>
      <c r="H28" s="29">
        <v>1750</v>
      </c>
    </row>
    <row r="29" spans="1:8" ht="17.45" customHeight="1" x14ac:dyDescent="0.2">
      <c r="A29" s="32"/>
      <c r="B29" s="26">
        <v>46388</v>
      </c>
      <c r="C29" s="26">
        <v>46752</v>
      </c>
      <c r="D29" s="29">
        <v>70000</v>
      </c>
      <c r="E29" s="29">
        <v>1750</v>
      </c>
      <c r="F29" s="29">
        <v>49014.58</v>
      </c>
      <c r="G29" s="29">
        <v>70000</v>
      </c>
      <c r="H29" s="29">
        <v>1750</v>
      </c>
    </row>
    <row r="30" spans="1:8" ht="17.45" customHeight="1" x14ac:dyDescent="0.2">
      <c r="A30" s="32"/>
      <c r="B30" s="26">
        <v>46753</v>
      </c>
      <c r="C30" s="26">
        <v>47118</v>
      </c>
      <c r="D30" s="29">
        <v>70000</v>
      </c>
      <c r="E30" s="29">
        <v>1750</v>
      </c>
      <c r="F30" s="29">
        <v>47264.58</v>
      </c>
      <c r="G30" s="29">
        <v>70000</v>
      </c>
      <c r="H30" s="29">
        <v>1750</v>
      </c>
    </row>
    <row r="31" spans="1:8" ht="17.45" customHeight="1" x14ac:dyDescent="0.2">
      <c r="A31" s="32"/>
      <c r="B31" s="26">
        <v>47119</v>
      </c>
      <c r="C31" s="26">
        <v>47483</v>
      </c>
      <c r="D31" s="29">
        <v>70000</v>
      </c>
      <c r="E31" s="29">
        <v>1750</v>
      </c>
      <c r="F31" s="29">
        <v>45514.58</v>
      </c>
      <c r="G31" s="29">
        <v>70000</v>
      </c>
      <c r="H31" s="29">
        <v>1750</v>
      </c>
    </row>
    <row r="32" spans="1:8" ht="17.45" customHeight="1" x14ac:dyDescent="0.2">
      <c r="A32" s="32"/>
      <c r="B32" s="26">
        <v>47484</v>
      </c>
      <c r="C32" s="26">
        <v>47848</v>
      </c>
      <c r="D32" s="29">
        <v>70000</v>
      </c>
      <c r="E32" s="29">
        <v>1750</v>
      </c>
      <c r="F32" s="29">
        <v>43764.58</v>
      </c>
      <c r="G32" s="29">
        <v>70000</v>
      </c>
      <c r="H32" s="29">
        <v>1750</v>
      </c>
    </row>
    <row r="33" spans="1:8" ht="17.45" customHeight="1" x14ac:dyDescent="0.2">
      <c r="A33" s="32"/>
      <c r="B33" s="26">
        <v>47849</v>
      </c>
      <c r="C33" s="26">
        <v>48213</v>
      </c>
      <c r="D33" s="29">
        <v>70000</v>
      </c>
      <c r="E33" s="29">
        <v>1750</v>
      </c>
      <c r="F33" s="29">
        <v>42014.58</v>
      </c>
      <c r="G33" s="29">
        <v>70000</v>
      </c>
      <c r="H33" s="29">
        <v>1750</v>
      </c>
    </row>
    <row r="34" spans="1:8" ht="17.45" customHeight="1" x14ac:dyDescent="0.2">
      <c r="A34" s="32"/>
      <c r="B34" s="26">
        <v>48214</v>
      </c>
      <c r="C34" s="26">
        <v>48579</v>
      </c>
      <c r="D34" s="29">
        <v>70000</v>
      </c>
      <c r="E34" s="29">
        <v>1750</v>
      </c>
      <c r="F34" s="29">
        <v>40264.58</v>
      </c>
      <c r="G34" s="29">
        <v>70000</v>
      </c>
      <c r="H34" s="29">
        <v>1750</v>
      </c>
    </row>
    <row r="35" spans="1:8" ht="17.45" customHeight="1" x14ac:dyDescent="0.2">
      <c r="A35" s="32"/>
      <c r="B35" s="26">
        <v>48580</v>
      </c>
      <c r="C35" s="26">
        <v>48944</v>
      </c>
      <c r="D35" s="29">
        <v>70000</v>
      </c>
      <c r="E35" s="29">
        <v>1750</v>
      </c>
      <c r="F35" s="29">
        <v>38514.58</v>
      </c>
      <c r="G35" s="29">
        <v>70000</v>
      </c>
      <c r="H35" s="29">
        <v>1750</v>
      </c>
    </row>
    <row r="36" spans="1:8" ht="17.45" customHeight="1" x14ac:dyDescent="0.2">
      <c r="A36" s="32"/>
      <c r="B36" s="26">
        <v>48945</v>
      </c>
      <c r="C36" s="26">
        <v>49309</v>
      </c>
      <c r="D36" s="29">
        <v>70000</v>
      </c>
      <c r="E36" s="29">
        <v>1750</v>
      </c>
      <c r="F36" s="29">
        <v>36764.58</v>
      </c>
      <c r="G36" s="29">
        <v>70000</v>
      </c>
      <c r="H36" s="29">
        <v>1750</v>
      </c>
    </row>
    <row r="37" spans="1:8" ht="17.45" customHeight="1" x14ac:dyDescent="0.2">
      <c r="A37" s="32"/>
      <c r="B37" s="26">
        <v>49310</v>
      </c>
      <c r="C37" s="26">
        <v>49674</v>
      </c>
      <c r="D37" s="29">
        <v>70000</v>
      </c>
      <c r="E37" s="29">
        <v>1750</v>
      </c>
      <c r="F37" s="29">
        <v>35014.58</v>
      </c>
      <c r="G37" s="29">
        <v>70000</v>
      </c>
      <c r="H37" s="29">
        <v>1750</v>
      </c>
    </row>
    <row r="38" spans="1:8" ht="17.45" customHeight="1" x14ac:dyDescent="0.2">
      <c r="A38" s="32"/>
      <c r="B38" s="26">
        <v>49675</v>
      </c>
      <c r="C38" s="26">
        <v>50040</v>
      </c>
      <c r="D38" s="29">
        <v>70000</v>
      </c>
      <c r="E38" s="29">
        <v>1750</v>
      </c>
      <c r="F38" s="29">
        <v>33264.58</v>
      </c>
      <c r="G38" s="29">
        <v>70000</v>
      </c>
      <c r="H38" s="29">
        <v>1750</v>
      </c>
    </row>
    <row r="39" spans="1:8" ht="17.45" customHeight="1" x14ac:dyDescent="0.2">
      <c r="A39" s="32"/>
      <c r="B39" s="26">
        <v>50041</v>
      </c>
      <c r="C39" s="26">
        <v>50405</v>
      </c>
      <c r="D39" s="29">
        <v>70000</v>
      </c>
      <c r="E39" s="29">
        <v>1750</v>
      </c>
      <c r="F39" s="29">
        <v>31514.58</v>
      </c>
      <c r="G39" s="29">
        <v>70000</v>
      </c>
      <c r="H39" s="29">
        <v>1750</v>
      </c>
    </row>
    <row r="40" spans="1:8" ht="17.45" customHeight="1" x14ac:dyDescent="0.2">
      <c r="A40" s="32"/>
      <c r="B40" s="26">
        <v>50406</v>
      </c>
      <c r="C40" s="26">
        <v>50770</v>
      </c>
      <c r="D40" s="29">
        <v>70000</v>
      </c>
      <c r="E40" s="29">
        <v>1750</v>
      </c>
      <c r="F40" s="29">
        <v>29764.58</v>
      </c>
      <c r="G40" s="29">
        <v>70000</v>
      </c>
      <c r="H40" s="29">
        <v>1750</v>
      </c>
    </row>
    <row r="41" spans="1:8" ht="17.45" customHeight="1" x14ac:dyDescent="0.2">
      <c r="A41" s="32"/>
      <c r="B41" s="26">
        <v>50771</v>
      </c>
      <c r="C41" s="26">
        <v>51135</v>
      </c>
      <c r="D41" s="29">
        <v>70000</v>
      </c>
      <c r="E41" s="29">
        <v>1750</v>
      </c>
      <c r="F41" s="29">
        <v>28014.58</v>
      </c>
      <c r="G41" s="29">
        <v>70000</v>
      </c>
      <c r="H41" s="29">
        <v>1750</v>
      </c>
    </row>
    <row r="42" spans="1:8" ht="17.45" customHeight="1" x14ac:dyDescent="0.2">
      <c r="A42" s="32"/>
      <c r="B42" s="26">
        <v>51136</v>
      </c>
      <c r="C42" s="26">
        <v>51501</v>
      </c>
      <c r="D42" s="29">
        <v>70000</v>
      </c>
      <c r="E42" s="29">
        <v>1750</v>
      </c>
      <c r="F42" s="29">
        <v>26264.58</v>
      </c>
      <c r="G42" s="29">
        <v>70000</v>
      </c>
      <c r="H42" s="29">
        <v>1750</v>
      </c>
    </row>
    <row r="43" spans="1:8" ht="17.45" customHeight="1" x14ac:dyDescent="0.2">
      <c r="A43" s="32"/>
      <c r="B43" s="26">
        <v>51502</v>
      </c>
      <c r="C43" s="26">
        <v>51866</v>
      </c>
      <c r="D43" s="29">
        <v>70000</v>
      </c>
      <c r="E43" s="29">
        <v>1750</v>
      </c>
      <c r="F43" s="29">
        <v>24514.58</v>
      </c>
      <c r="G43" s="29">
        <v>70000</v>
      </c>
      <c r="H43" s="29">
        <v>1750</v>
      </c>
    </row>
    <row r="44" spans="1:8" ht="17.45" customHeight="1" x14ac:dyDescent="0.2">
      <c r="A44" s="32"/>
      <c r="B44" s="26">
        <v>51867</v>
      </c>
      <c r="C44" s="26">
        <v>52231</v>
      </c>
      <c r="D44" s="29">
        <v>70000</v>
      </c>
      <c r="E44" s="29">
        <v>1750</v>
      </c>
      <c r="F44" s="29">
        <v>22764.58</v>
      </c>
      <c r="G44" s="29">
        <v>70000</v>
      </c>
      <c r="H44" s="29">
        <v>1750</v>
      </c>
    </row>
    <row r="45" spans="1:8" ht="17.45" customHeight="1" x14ac:dyDescent="0.2">
      <c r="A45" s="32"/>
      <c r="B45" s="26">
        <v>52232</v>
      </c>
      <c r="C45" s="26">
        <v>52596</v>
      </c>
      <c r="D45" s="29">
        <v>70000</v>
      </c>
      <c r="E45" s="29">
        <v>1750</v>
      </c>
      <c r="F45" s="29">
        <v>21014.58</v>
      </c>
      <c r="G45" s="29">
        <v>70000</v>
      </c>
      <c r="H45" s="29">
        <v>1750</v>
      </c>
    </row>
    <row r="46" spans="1:8" ht="17.45" customHeight="1" x14ac:dyDescent="0.2">
      <c r="A46" s="32"/>
      <c r="B46" s="26">
        <v>52597</v>
      </c>
      <c r="C46" s="26">
        <v>52962</v>
      </c>
      <c r="D46" s="29">
        <v>70000</v>
      </c>
      <c r="E46" s="29">
        <v>1750</v>
      </c>
      <c r="F46" s="29">
        <v>19264.580000000002</v>
      </c>
      <c r="G46" s="29">
        <v>70000</v>
      </c>
      <c r="H46" s="29">
        <v>1750</v>
      </c>
    </row>
    <row r="47" spans="1:8" ht="17.45" customHeight="1" x14ac:dyDescent="0.2">
      <c r="A47" s="32"/>
      <c r="B47" s="26">
        <v>52963</v>
      </c>
      <c r="C47" s="26">
        <v>53327</v>
      </c>
      <c r="D47" s="29">
        <v>70000</v>
      </c>
      <c r="E47" s="29">
        <v>1750</v>
      </c>
      <c r="F47" s="29">
        <v>17514.580000000002</v>
      </c>
      <c r="G47" s="29">
        <v>70000</v>
      </c>
      <c r="H47" s="29">
        <v>1750</v>
      </c>
    </row>
    <row r="48" spans="1:8" ht="17.45" customHeight="1" x14ac:dyDescent="0.2">
      <c r="A48" s="32"/>
      <c r="B48" s="26">
        <v>53328</v>
      </c>
      <c r="C48" s="26">
        <v>53692</v>
      </c>
      <c r="D48" s="29">
        <v>70000</v>
      </c>
      <c r="E48" s="29">
        <v>1750</v>
      </c>
      <c r="F48" s="29">
        <v>15764.58</v>
      </c>
      <c r="G48" s="29">
        <v>70000</v>
      </c>
      <c r="H48" s="29">
        <v>1750</v>
      </c>
    </row>
    <row r="49" spans="1:8" ht="17.45" customHeight="1" x14ac:dyDescent="0.2">
      <c r="A49" s="32"/>
      <c r="B49" s="26">
        <v>53693</v>
      </c>
      <c r="C49" s="26">
        <v>54057</v>
      </c>
      <c r="D49" s="29">
        <v>70000</v>
      </c>
      <c r="E49" s="29">
        <v>1750</v>
      </c>
      <c r="F49" s="29">
        <v>14014.58</v>
      </c>
      <c r="G49" s="29">
        <v>70000</v>
      </c>
      <c r="H49" s="29">
        <v>1750</v>
      </c>
    </row>
    <row r="50" spans="1:8" ht="17.45" customHeight="1" x14ac:dyDescent="0.2">
      <c r="A50" s="32"/>
      <c r="B50" s="26">
        <v>54058</v>
      </c>
      <c r="C50" s="26">
        <v>54423</v>
      </c>
      <c r="D50" s="29">
        <v>70000</v>
      </c>
      <c r="E50" s="29">
        <v>1750</v>
      </c>
      <c r="F50" s="29">
        <v>12264.58</v>
      </c>
      <c r="G50" s="29">
        <v>70000</v>
      </c>
      <c r="H50" s="29">
        <v>1750</v>
      </c>
    </row>
    <row r="51" spans="1:8" ht="17.45" customHeight="1" x14ac:dyDescent="0.2">
      <c r="A51" s="32"/>
      <c r="B51" s="26">
        <v>54424</v>
      </c>
      <c r="C51" s="26">
        <v>54788</v>
      </c>
      <c r="D51" s="29">
        <v>70000</v>
      </c>
      <c r="E51" s="29">
        <v>1750</v>
      </c>
      <c r="F51" s="29">
        <v>10514.58</v>
      </c>
      <c r="G51" s="29">
        <v>70000</v>
      </c>
      <c r="H51" s="29">
        <v>1750</v>
      </c>
    </row>
    <row r="52" spans="1:8" ht="17.45" customHeight="1" x14ac:dyDescent="0.2">
      <c r="A52" s="32"/>
      <c r="B52" s="26">
        <v>54789</v>
      </c>
      <c r="C52" s="26">
        <v>55153</v>
      </c>
      <c r="D52" s="29">
        <v>70000</v>
      </c>
      <c r="E52" s="29">
        <v>1750</v>
      </c>
      <c r="F52" s="29">
        <v>8764.58</v>
      </c>
      <c r="G52" s="29">
        <v>70000</v>
      </c>
      <c r="H52" s="29">
        <v>1750</v>
      </c>
    </row>
    <row r="53" spans="1:8" ht="17.45" customHeight="1" x14ac:dyDescent="0.2">
      <c r="A53" s="32"/>
      <c r="B53" s="26">
        <v>55154</v>
      </c>
      <c r="C53" s="26">
        <v>55518</v>
      </c>
      <c r="D53" s="29">
        <v>70000</v>
      </c>
      <c r="E53" s="29">
        <v>1750</v>
      </c>
      <c r="F53" s="29">
        <v>7014.58</v>
      </c>
      <c r="G53" s="29">
        <v>70000</v>
      </c>
      <c r="H53" s="29">
        <v>1750</v>
      </c>
    </row>
    <row r="54" spans="1:8" ht="17.45" customHeight="1" x14ac:dyDescent="0.2">
      <c r="A54" s="32"/>
      <c r="B54" s="26">
        <v>55519</v>
      </c>
      <c r="C54" s="26">
        <v>55884</v>
      </c>
      <c r="D54" s="29">
        <v>70000</v>
      </c>
      <c r="E54" s="29">
        <v>1750</v>
      </c>
      <c r="F54" s="29">
        <v>5264.58</v>
      </c>
      <c r="G54" s="29">
        <v>70000</v>
      </c>
      <c r="H54" s="29">
        <v>1750</v>
      </c>
    </row>
    <row r="55" spans="1:8" ht="17.45" customHeight="1" x14ac:dyDescent="0.2">
      <c r="A55" s="32"/>
      <c r="B55" s="26">
        <v>55885</v>
      </c>
      <c r="C55" s="26">
        <v>56249</v>
      </c>
      <c r="D55" s="29">
        <v>70000</v>
      </c>
      <c r="E55" s="29">
        <v>1750</v>
      </c>
      <c r="F55" s="29">
        <v>3514.58</v>
      </c>
      <c r="G55" s="29">
        <v>70000</v>
      </c>
      <c r="H55" s="29">
        <v>1750</v>
      </c>
    </row>
    <row r="56" spans="1:8" ht="17.45" customHeight="1" x14ac:dyDescent="0.2">
      <c r="A56" s="32"/>
      <c r="B56" s="26">
        <v>56250</v>
      </c>
      <c r="C56" s="26">
        <v>56614</v>
      </c>
      <c r="D56" s="29">
        <v>70000</v>
      </c>
      <c r="E56" s="29">
        <v>1750</v>
      </c>
      <c r="F56" s="29">
        <v>1764.58</v>
      </c>
      <c r="G56" s="29">
        <v>70000</v>
      </c>
      <c r="H56" s="29">
        <v>1750</v>
      </c>
    </row>
    <row r="57" spans="1:8" ht="17.45" customHeight="1" x14ac:dyDescent="0.2">
      <c r="A57" s="32"/>
      <c r="B57" s="26">
        <v>56615</v>
      </c>
      <c r="C57" s="26">
        <v>56979</v>
      </c>
      <c r="D57" s="29">
        <v>70000</v>
      </c>
      <c r="E57" s="29">
        <v>1750</v>
      </c>
      <c r="F57" s="29">
        <v>14.58</v>
      </c>
      <c r="G57" s="29">
        <v>70000</v>
      </c>
      <c r="H57" s="29">
        <v>1750</v>
      </c>
    </row>
    <row r="58" spans="1:8" ht="17.45" customHeight="1" x14ac:dyDescent="0.2">
      <c r="A58" s="32"/>
      <c r="B58" s="26">
        <v>56980</v>
      </c>
      <c r="C58" s="26">
        <v>57345</v>
      </c>
      <c r="D58" s="29">
        <v>70000</v>
      </c>
      <c r="E58" s="29">
        <v>14.58</v>
      </c>
      <c r="F58" s="29">
        <v>0</v>
      </c>
      <c r="G58" s="29">
        <v>70000</v>
      </c>
      <c r="H58" s="29">
        <v>14.58</v>
      </c>
    </row>
    <row r="59" spans="1:8" ht="0.75" customHeight="1" x14ac:dyDescent="0.2">
      <c r="A59" s="32"/>
      <c r="B59" s="44"/>
      <c r="C59" s="44"/>
      <c r="D59" s="44"/>
      <c r="E59" s="33"/>
      <c r="F59" s="45"/>
      <c r="G59" s="45"/>
      <c r="H59" s="34"/>
    </row>
    <row r="60" spans="1:8" ht="12.95" customHeight="1" x14ac:dyDescent="0.2">
      <c r="A60" s="32"/>
      <c r="B60" s="46"/>
      <c r="C60" s="46"/>
      <c r="D60" s="46"/>
      <c r="E60" s="35">
        <v>70000</v>
      </c>
      <c r="F60" s="47"/>
      <c r="G60" s="47"/>
      <c r="H60" s="35">
        <v>70000</v>
      </c>
    </row>
    <row r="61" spans="1:8" ht="0.75" customHeight="1" x14ac:dyDescent="0.2">
      <c r="A61" s="32"/>
      <c r="B61" s="39"/>
      <c r="C61" s="39"/>
      <c r="D61" s="39"/>
      <c r="E61" s="36"/>
      <c r="F61" s="40"/>
      <c r="G61" s="40"/>
      <c r="H61" s="37"/>
    </row>
    <row r="62" spans="1:8" ht="13.7" customHeight="1" x14ac:dyDescent="0.2">
      <c r="A62" s="43" t="s">
        <v>392</v>
      </c>
      <c r="B62" s="43"/>
      <c r="C62" s="43"/>
      <c r="D62" s="43"/>
      <c r="E62" s="43"/>
      <c r="F62" s="43"/>
      <c r="G62" s="43"/>
      <c r="H62" s="43"/>
    </row>
    <row r="63" spans="1:8" ht="17.45" customHeight="1" x14ac:dyDescent="0.2">
      <c r="A63" s="32"/>
      <c r="B63" s="26">
        <v>42370</v>
      </c>
      <c r="C63" s="26">
        <v>42735</v>
      </c>
      <c r="D63" s="29">
        <v>5500</v>
      </c>
      <c r="E63" s="29">
        <v>363.61</v>
      </c>
      <c r="F63" s="29">
        <v>5136.3900000000003</v>
      </c>
      <c r="G63" s="29">
        <v>5500</v>
      </c>
      <c r="H63" s="29">
        <v>363.61</v>
      </c>
    </row>
    <row r="64" spans="1:8" ht="17.45" customHeight="1" x14ac:dyDescent="0.2">
      <c r="A64" s="32"/>
      <c r="B64" s="26">
        <v>42736</v>
      </c>
      <c r="C64" s="26">
        <v>43100</v>
      </c>
      <c r="D64" s="29">
        <v>5500</v>
      </c>
      <c r="E64" s="29">
        <v>366.67</v>
      </c>
      <c r="F64" s="29">
        <v>4769.72</v>
      </c>
      <c r="G64" s="29">
        <v>5500</v>
      </c>
      <c r="H64" s="29">
        <v>366.67</v>
      </c>
    </row>
    <row r="65" spans="1:8" ht="17.45" customHeight="1" x14ac:dyDescent="0.2">
      <c r="A65" s="32"/>
      <c r="B65" s="26">
        <v>43101</v>
      </c>
      <c r="C65" s="26">
        <v>43465</v>
      </c>
      <c r="D65" s="29">
        <v>5500</v>
      </c>
      <c r="E65" s="29">
        <v>366.67</v>
      </c>
      <c r="F65" s="29">
        <v>4403.05</v>
      </c>
      <c r="G65" s="29">
        <v>5500</v>
      </c>
      <c r="H65" s="29">
        <v>366.67</v>
      </c>
    </row>
    <row r="66" spans="1:8" ht="17.45" customHeight="1" x14ac:dyDescent="0.2">
      <c r="A66" s="32"/>
      <c r="B66" s="26">
        <v>43466</v>
      </c>
      <c r="C66" s="26">
        <v>43830</v>
      </c>
      <c r="D66" s="29">
        <v>5500</v>
      </c>
      <c r="E66" s="29">
        <v>366.67</v>
      </c>
      <c r="F66" s="29">
        <v>4036.38</v>
      </c>
      <c r="G66" s="29">
        <v>5500</v>
      </c>
      <c r="H66" s="29">
        <v>366.67</v>
      </c>
    </row>
    <row r="67" spans="1:8" ht="17.45" customHeight="1" x14ac:dyDescent="0.2">
      <c r="A67" s="32"/>
      <c r="B67" s="26">
        <v>43831</v>
      </c>
      <c r="C67" s="26">
        <v>44196</v>
      </c>
      <c r="D67" s="29">
        <v>5500</v>
      </c>
      <c r="E67" s="29">
        <v>366.67</v>
      </c>
      <c r="F67" s="29">
        <v>3669.71</v>
      </c>
      <c r="G67" s="29">
        <v>5500</v>
      </c>
      <c r="H67" s="29">
        <v>366.67</v>
      </c>
    </row>
    <row r="68" spans="1:8" ht="17.45" customHeight="1" x14ac:dyDescent="0.2">
      <c r="A68" s="32"/>
      <c r="B68" s="26">
        <v>44197</v>
      </c>
      <c r="C68" s="26">
        <v>44561</v>
      </c>
      <c r="D68" s="29">
        <v>5500</v>
      </c>
      <c r="E68" s="29">
        <v>366.67</v>
      </c>
      <c r="F68" s="29">
        <v>3303.04</v>
      </c>
      <c r="G68" s="29">
        <v>5500</v>
      </c>
      <c r="H68" s="29">
        <v>366.67</v>
      </c>
    </row>
    <row r="69" spans="1:8" ht="17.45" customHeight="1" x14ac:dyDescent="0.2">
      <c r="A69" s="32"/>
      <c r="B69" s="26">
        <v>44562</v>
      </c>
      <c r="C69" s="26">
        <v>44926</v>
      </c>
      <c r="D69" s="29">
        <v>5500</v>
      </c>
      <c r="E69" s="29">
        <v>366.67</v>
      </c>
      <c r="F69" s="29">
        <v>2936.37</v>
      </c>
      <c r="G69" s="29">
        <v>5500</v>
      </c>
      <c r="H69" s="29">
        <v>366.67</v>
      </c>
    </row>
    <row r="70" spans="1:8" ht="17.45" customHeight="1" x14ac:dyDescent="0.2">
      <c r="A70" s="32"/>
      <c r="B70" s="26">
        <v>44927</v>
      </c>
      <c r="C70" s="26">
        <v>45291</v>
      </c>
      <c r="D70" s="29">
        <v>5500</v>
      </c>
      <c r="E70" s="29">
        <v>366.67</v>
      </c>
      <c r="F70" s="29">
        <v>2569.6999999999998</v>
      </c>
      <c r="G70" s="29">
        <v>5500</v>
      </c>
      <c r="H70" s="29">
        <v>366.67</v>
      </c>
    </row>
    <row r="71" spans="1:8" ht="17.45" customHeight="1" x14ac:dyDescent="0.2">
      <c r="A71" s="32"/>
      <c r="B71" s="26">
        <v>45292</v>
      </c>
      <c r="C71" s="26">
        <v>45657</v>
      </c>
      <c r="D71" s="29">
        <v>5500</v>
      </c>
      <c r="E71" s="29">
        <v>366.67</v>
      </c>
      <c r="F71" s="29">
        <v>2203.0300000000002</v>
      </c>
      <c r="G71" s="29">
        <v>5500</v>
      </c>
      <c r="H71" s="29">
        <v>366.67</v>
      </c>
    </row>
    <row r="72" spans="1:8" ht="17.45" customHeight="1" x14ac:dyDescent="0.2">
      <c r="A72" s="32"/>
      <c r="B72" s="26">
        <v>45658</v>
      </c>
      <c r="C72" s="26">
        <v>46022</v>
      </c>
      <c r="D72" s="29">
        <v>5500</v>
      </c>
      <c r="E72" s="29">
        <v>366.67</v>
      </c>
      <c r="F72" s="29">
        <v>1836.36</v>
      </c>
      <c r="G72" s="29">
        <v>5500</v>
      </c>
      <c r="H72" s="29">
        <v>366.67</v>
      </c>
    </row>
    <row r="73" spans="1:8" ht="17.45" customHeight="1" x14ac:dyDescent="0.2">
      <c r="A73" s="32"/>
      <c r="B73" s="26">
        <v>46023</v>
      </c>
      <c r="C73" s="26">
        <v>46387</v>
      </c>
      <c r="D73" s="29">
        <v>5500</v>
      </c>
      <c r="E73" s="29">
        <v>366.67</v>
      </c>
      <c r="F73" s="29">
        <v>1469.69</v>
      </c>
      <c r="G73" s="29">
        <v>5500</v>
      </c>
      <c r="H73" s="29">
        <v>366.67</v>
      </c>
    </row>
    <row r="74" spans="1:8" ht="17.45" customHeight="1" x14ac:dyDescent="0.2">
      <c r="A74" s="32"/>
      <c r="B74" s="26">
        <v>46388</v>
      </c>
      <c r="C74" s="26">
        <v>46752</v>
      </c>
      <c r="D74" s="29">
        <v>5500</v>
      </c>
      <c r="E74" s="29">
        <v>366.67</v>
      </c>
      <c r="F74" s="29">
        <v>1103.02</v>
      </c>
      <c r="G74" s="29">
        <v>5500</v>
      </c>
      <c r="H74" s="29">
        <v>366.67</v>
      </c>
    </row>
    <row r="75" spans="1:8" ht="17.45" customHeight="1" x14ac:dyDescent="0.2">
      <c r="A75" s="32"/>
      <c r="B75" s="26">
        <v>46753</v>
      </c>
      <c r="C75" s="26">
        <v>47118</v>
      </c>
      <c r="D75" s="29">
        <v>5500</v>
      </c>
      <c r="E75" s="29">
        <v>366.67</v>
      </c>
      <c r="F75" s="29">
        <v>736.35</v>
      </c>
      <c r="G75" s="29">
        <v>5500</v>
      </c>
      <c r="H75" s="29">
        <v>366.67</v>
      </c>
    </row>
    <row r="76" spans="1:8" ht="17.45" customHeight="1" x14ac:dyDescent="0.2">
      <c r="A76" s="32"/>
      <c r="B76" s="26">
        <v>47119</v>
      </c>
      <c r="C76" s="26">
        <v>47483</v>
      </c>
      <c r="D76" s="29">
        <v>5500</v>
      </c>
      <c r="E76" s="29">
        <v>366.67</v>
      </c>
      <c r="F76" s="29">
        <v>369.68</v>
      </c>
      <c r="G76" s="29">
        <v>5500</v>
      </c>
      <c r="H76" s="29">
        <v>366.67</v>
      </c>
    </row>
    <row r="77" spans="1:8" ht="17.45" customHeight="1" x14ac:dyDescent="0.2">
      <c r="A77" s="32"/>
      <c r="B77" s="26">
        <v>47484</v>
      </c>
      <c r="C77" s="26">
        <v>47848</v>
      </c>
      <c r="D77" s="29">
        <v>5500</v>
      </c>
      <c r="E77" s="29">
        <v>366.67</v>
      </c>
      <c r="F77" s="29">
        <v>3.01</v>
      </c>
      <c r="G77" s="29">
        <v>5500</v>
      </c>
      <c r="H77" s="29">
        <v>366.67</v>
      </c>
    </row>
    <row r="78" spans="1:8" ht="17.45" customHeight="1" x14ac:dyDescent="0.2">
      <c r="A78" s="32"/>
      <c r="B78" s="26">
        <v>47849</v>
      </c>
      <c r="C78" s="26">
        <v>48213</v>
      </c>
      <c r="D78" s="29">
        <v>5500</v>
      </c>
      <c r="E78" s="29">
        <v>3.01</v>
      </c>
      <c r="F78" s="29">
        <v>0</v>
      </c>
      <c r="G78" s="29">
        <v>5500</v>
      </c>
      <c r="H78" s="29">
        <v>3.01</v>
      </c>
    </row>
    <row r="79" spans="1:8" ht="0.75" customHeight="1" x14ac:dyDescent="0.2">
      <c r="A79" s="32"/>
      <c r="B79" s="44"/>
      <c r="C79" s="44"/>
      <c r="D79" s="44"/>
      <c r="E79" s="33"/>
      <c r="F79" s="45"/>
      <c r="G79" s="45"/>
      <c r="H79" s="34"/>
    </row>
    <row r="80" spans="1:8" ht="12.95" customHeight="1" x14ac:dyDescent="0.2">
      <c r="A80" s="32"/>
      <c r="B80" s="46"/>
      <c r="C80" s="46"/>
      <c r="D80" s="46"/>
      <c r="E80" s="35">
        <v>5500</v>
      </c>
      <c r="F80" s="47"/>
      <c r="G80" s="47"/>
      <c r="H80" s="35">
        <v>5500</v>
      </c>
    </row>
    <row r="81" spans="1:8" ht="0.75" customHeight="1" x14ac:dyDescent="0.2">
      <c r="A81" s="32"/>
      <c r="B81" s="39"/>
      <c r="C81" s="39"/>
      <c r="D81" s="39"/>
      <c r="E81" s="36"/>
      <c r="F81" s="40"/>
      <c r="G81" s="40"/>
      <c r="H81" s="37"/>
    </row>
    <row r="82" spans="1:8" ht="13.7" customHeight="1" x14ac:dyDescent="0.2">
      <c r="A82" s="43" t="s">
        <v>393</v>
      </c>
      <c r="B82" s="43"/>
      <c r="C82" s="43"/>
      <c r="D82" s="43"/>
      <c r="E82" s="43"/>
      <c r="F82" s="43"/>
      <c r="G82" s="43"/>
      <c r="H82" s="43"/>
    </row>
    <row r="83" spans="1:8" ht="17.45" customHeight="1" x14ac:dyDescent="0.2">
      <c r="A83" s="32"/>
      <c r="B83" s="26">
        <v>42370</v>
      </c>
      <c r="C83" s="26">
        <v>42735</v>
      </c>
      <c r="D83" s="29">
        <v>30000</v>
      </c>
      <c r="E83" s="29">
        <v>2975</v>
      </c>
      <c r="F83" s="29">
        <v>27025</v>
      </c>
      <c r="G83" s="29">
        <v>30000</v>
      </c>
      <c r="H83" s="29">
        <v>2975</v>
      </c>
    </row>
    <row r="84" spans="1:8" ht="17.45" customHeight="1" x14ac:dyDescent="0.2">
      <c r="A84" s="32"/>
      <c r="B84" s="26">
        <v>42736</v>
      </c>
      <c r="C84" s="26">
        <v>43100</v>
      </c>
      <c r="D84" s="29">
        <v>30000</v>
      </c>
      <c r="E84" s="29">
        <v>3000</v>
      </c>
      <c r="F84" s="29">
        <v>24025</v>
      </c>
      <c r="G84" s="29">
        <v>30000</v>
      </c>
      <c r="H84" s="29">
        <v>3000</v>
      </c>
    </row>
    <row r="85" spans="1:8" ht="17.45" customHeight="1" x14ac:dyDescent="0.2">
      <c r="A85" s="32"/>
      <c r="B85" s="26">
        <v>43101</v>
      </c>
      <c r="C85" s="26">
        <v>43465</v>
      </c>
      <c r="D85" s="29">
        <v>30000</v>
      </c>
      <c r="E85" s="29">
        <v>3000</v>
      </c>
      <c r="F85" s="29">
        <v>21025</v>
      </c>
      <c r="G85" s="29">
        <v>30000</v>
      </c>
      <c r="H85" s="29">
        <v>3000</v>
      </c>
    </row>
    <row r="86" spans="1:8" ht="17.45" customHeight="1" x14ac:dyDescent="0.2">
      <c r="A86" s="32"/>
      <c r="B86" s="26">
        <v>43466</v>
      </c>
      <c r="C86" s="26">
        <v>43830</v>
      </c>
      <c r="D86" s="29">
        <v>30000</v>
      </c>
      <c r="E86" s="29">
        <v>3000</v>
      </c>
      <c r="F86" s="29">
        <v>18025</v>
      </c>
      <c r="G86" s="29">
        <v>30000</v>
      </c>
      <c r="H86" s="29">
        <v>3000</v>
      </c>
    </row>
    <row r="87" spans="1:8" ht="17.45" customHeight="1" x14ac:dyDescent="0.2">
      <c r="A87" s="32"/>
      <c r="B87" s="26">
        <v>43831</v>
      </c>
      <c r="C87" s="26">
        <v>44196</v>
      </c>
      <c r="D87" s="29">
        <v>30000</v>
      </c>
      <c r="E87" s="29">
        <v>3000</v>
      </c>
      <c r="F87" s="29">
        <v>15025</v>
      </c>
      <c r="G87" s="29">
        <v>30000</v>
      </c>
      <c r="H87" s="29">
        <v>3000</v>
      </c>
    </row>
    <row r="88" spans="1:8" ht="17.45" customHeight="1" x14ac:dyDescent="0.2">
      <c r="A88" s="32"/>
      <c r="B88" s="26">
        <v>44197</v>
      </c>
      <c r="C88" s="26">
        <v>44561</v>
      </c>
      <c r="D88" s="29">
        <v>30000</v>
      </c>
      <c r="E88" s="29">
        <v>3000</v>
      </c>
      <c r="F88" s="29">
        <v>12025</v>
      </c>
      <c r="G88" s="29">
        <v>30000</v>
      </c>
      <c r="H88" s="29">
        <v>3000</v>
      </c>
    </row>
    <row r="89" spans="1:8" ht="17.45" customHeight="1" x14ac:dyDescent="0.2">
      <c r="A89" s="32"/>
      <c r="B89" s="26">
        <v>44562</v>
      </c>
      <c r="C89" s="26">
        <v>44926</v>
      </c>
      <c r="D89" s="29">
        <v>30000</v>
      </c>
      <c r="E89" s="29">
        <v>3000</v>
      </c>
      <c r="F89" s="29">
        <v>9025</v>
      </c>
      <c r="G89" s="29">
        <v>30000</v>
      </c>
      <c r="H89" s="29">
        <v>3000</v>
      </c>
    </row>
    <row r="90" spans="1:8" ht="17.45" customHeight="1" x14ac:dyDescent="0.2">
      <c r="A90" s="32"/>
      <c r="B90" s="26">
        <v>44927</v>
      </c>
      <c r="C90" s="26">
        <v>45291</v>
      </c>
      <c r="D90" s="29">
        <v>30000</v>
      </c>
      <c r="E90" s="29">
        <v>3000</v>
      </c>
      <c r="F90" s="29">
        <v>6025</v>
      </c>
      <c r="G90" s="29">
        <v>30000</v>
      </c>
      <c r="H90" s="29">
        <v>3000</v>
      </c>
    </row>
    <row r="91" spans="1:8" ht="17.45" customHeight="1" x14ac:dyDescent="0.2">
      <c r="A91" s="32"/>
      <c r="B91" s="26">
        <v>45292</v>
      </c>
      <c r="C91" s="26">
        <v>45657</v>
      </c>
      <c r="D91" s="29">
        <v>30000</v>
      </c>
      <c r="E91" s="29">
        <v>3000</v>
      </c>
      <c r="F91" s="29">
        <v>3025</v>
      </c>
      <c r="G91" s="29">
        <v>30000</v>
      </c>
      <c r="H91" s="29">
        <v>3000</v>
      </c>
    </row>
    <row r="92" spans="1:8" ht="17.45" customHeight="1" x14ac:dyDescent="0.2">
      <c r="A92" s="32"/>
      <c r="B92" s="26">
        <v>45658</v>
      </c>
      <c r="C92" s="26">
        <v>46022</v>
      </c>
      <c r="D92" s="29">
        <v>30000</v>
      </c>
      <c r="E92" s="29">
        <v>3000</v>
      </c>
      <c r="F92" s="29">
        <v>25</v>
      </c>
      <c r="G92" s="29">
        <v>30000</v>
      </c>
      <c r="H92" s="29">
        <v>3000</v>
      </c>
    </row>
    <row r="93" spans="1:8" ht="17.45" customHeight="1" x14ac:dyDescent="0.2">
      <c r="A93" s="32"/>
      <c r="B93" s="26">
        <v>46023</v>
      </c>
      <c r="C93" s="26">
        <v>46387</v>
      </c>
      <c r="D93" s="29">
        <v>30000</v>
      </c>
      <c r="E93" s="29">
        <v>25</v>
      </c>
      <c r="F93" s="29">
        <v>0</v>
      </c>
      <c r="G93" s="29">
        <v>30000</v>
      </c>
      <c r="H93" s="29">
        <v>25</v>
      </c>
    </row>
    <row r="94" spans="1:8" ht="0.75" customHeight="1" x14ac:dyDescent="0.2">
      <c r="A94" s="32"/>
      <c r="B94" s="44"/>
      <c r="C94" s="44"/>
      <c r="D94" s="44"/>
      <c r="E94" s="33"/>
      <c r="F94" s="45"/>
      <c r="G94" s="45"/>
      <c r="H94" s="34"/>
    </row>
    <row r="95" spans="1:8" ht="12.95" customHeight="1" x14ac:dyDescent="0.2">
      <c r="A95" s="32"/>
      <c r="B95" s="46"/>
      <c r="C95" s="46"/>
      <c r="D95" s="46"/>
      <c r="E95" s="35">
        <v>30000</v>
      </c>
      <c r="F95" s="47"/>
      <c r="G95" s="47"/>
      <c r="H95" s="35">
        <v>30000</v>
      </c>
    </row>
    <row r="96" spans="1:8" ht="0.75" customHeight="1" x14ac:dyDescent="0.2">
      <c r="A96" s="32"/>
      <c r="B96" s="39"/>
      <c r="C96" s="39"/>
      <c r="D96" s="39"/>
      <c r="E96" s="36"/>
      <c r="F96" s="40"/>
      <c r="G96" s="40"/>
      <c r="H96" s="37"/>
    </row>
    <row r="97" spans="1:8" ht="13.7" customHeight="1" x14ac:dyDescent="0.2">
      <c r="A97" s="43" t="s">
        <v>394</v>
      </c>
      <c r="B97" s="43"/>
      <c r="C97" s="43"/>
      <c r="D97" s="43"/>
      <c r="E97" s="43"/>
      <c r="F97" s="43"/>
      <c r="G97" s="43"/>
      <c r="H97" s="43"/>
    </row>
    <row r="98" spans="1:8" ht="17.45" customHeight="1" x14ac:dyDescent="0.2">
      <c r="A98" s="32"/>
      <c r="B98" s="26">
        <v>42370</v>
      </c>
      <c r="C98" s="26">
        <v>42735</v>
      </c>
      <c r="D98" s="29">
        <v>40000</v>
      </c>
      <c r="E98" s="29">
        <v>3933.33</v>
      </c>
      <c r="F98" s="29">
        <v>36066.67</v>
      </c>
      <c r="G98" s="29">
        <v>40000</v>
      </c>
      <c r="H98" s="29">
        <v>3933.33</v>
      </c>
    </row>
    <row r="99" spans="1:8" ht="17.45" customHeight="1" x14ac:dyDescent="0.2">
      <c r="A99" s="32"/>
      <c r="B99" s="26">
        <v>42736</v>
      </c>
      <c r="C99" s="26">
        <v>43100</v>
      </c>
      <c r="D99" s="29">
        <v>40000</v>
      </c>
      <c r="E99" s="29">
        <v>4000</v>
      </c>
      <c r="F99" s="29">
        <v>32066.67</v>
      </c>
      <c r="G99" s="29">
        <v>40000</v>
      </c>
      <c r="H99" s="29">
        <v>4000</v>
      </c>
    </row>
    <row r="100" spans="1:8" ht="17.45" customHeight="1" x14ac:dyDescent="0.2">
      <c r="A100" s="32"/>
      <c r="B100" s="26">
        <v>43101</v>
      </c>
      <c r="C100" s="26">
        <v>43465</v>
      </c>
      <c r="D100" s="29">
        <v>40000</v>
      </c>
      <c r="E100" s="29">
        <v>4000</v>
      </c>
      <c r="F100" s="29">
        <v>28066.67</v>
      </c>
      <c r="G100" s="29">
        <v>40000</v>
      </c>
      <c r="H100" s="29">
        <v>4000</v>
      </c>
    </row>
    <row r="101" spans="1:8" ht="17.45" customHeight="1" x14ac:dyDescent="0.2">
      <c r="A101" s="32"/>
      <c r="B101" s="26">
        <v>43466</v>
      </c>
      <c r="C101" s="26">
        <v>43830</v>
      </c>
      <c r="D101" s="29">
        <v>40000</v>
      </c>
      <c r="E101" s="29">
        <v>4000</v>
      </c>
      <c r="F101" s="29">
        <v>24066.67</v>
      </c>
      <c r="G101" s="29">
        <v>40000</v>
      </c>
      <c r="H101" s="29">
        <v>4000</v>
      </c>
    </row>
    <row r="102" spans="1:8" ht="17.45" customHeight="1" x14ac:dyDescent="0.2">
      <c r="A102" s="32"/>
      <c r="B102" s="26">
        <v>43831</v>
      </c>
      <c r="C102" s="26">
        <v>44196</v>
      </c>
      <c r="D102" s="29">
        <v>40000</v>
      </c>
      <c r="E102" s="29">
        <v>4000</v>
      </c>
      <c r="F102" s="29">
        <v>20066.669999999998</v>
      </c>
      <c r="G102" s="29">
        <v>40000</v>
      </c>
      <c r="H102" s="29">
        <v>4000</v>
      </c>
    </row>
    <row r="103" spans="1:8" ht="17.45" customHeight="1" x14ac:dyDescent="0.2">
      <c r="A103" s="32"/>
      <c r="B103" s="26">
        <v>44197</v>
      </c>
      <c r="C103" s="26">
        <v>44561</v>
      </c>
      <c r="D103" s="29">
        <v>40000</v>
      </c>
      <c r="E103" s="29">
        <v>4000</v>
      </c>
      <c r="F103" s="29">
        <v>16066.67</v>
      </c>
      <c r="G103" s="29">
        <v>40000</v>
      </c>
      <c r="H103" s="29">
        <v>4000</v>
      </c>
    </row>
    <row r="104" spans="1:8" ht="17.45" customHeight="1" x14ac:dyDescent="0.2">
      <c r="A104" s="32"/>
      <c r="B104" s="26">
        <v>44562</v>
      </c>
      <c r="C104" s="26">
        <v>44926</v>
      </c>
      <c r="D104" s="29">
        <v>40000</v>
      </c>
      <c r="E104" s="29">
        <v>4000</v>
      </c>
      <c r="F104" s="29">
        <v>12066.67</v>
      </c>
      <c r="G104" s="29">
        <v>40000</v>
      </c>
      <c r="H104" s="29">
        <v>4000</v>
      </c>
    </row>
    <row r="105" spans="1:8" ht="17.45" customHeight="1" x14ac:dyDescent="0.2">
      <c r="A105" s="32"/>
      <c r="B105" s="26">
        <v>44927</v>
      </c>
      <c r="C105" s="26">
        <v>45291</v>
      </c>
      <c r="D105" s="29">
        <v>40000</v>
      </c>
      <c r="E105" s="29">
        <v>4000</v>
      </c>
      <c r="F105" s="29">
        <v>8066.67</v>
      </c>
      <c r="G105" s="29">
        <v>40000</v>
      </c>
      <c r="H105" s="29">
        <v>4000</v>
      </c>
    </row>
    <row r="106" spans="1:8" ht="17.45" customHeight="1" x14ac:dyDescent="0.2">
      <c r="A106" s="32"/>
      <c r="B106" s="26">
        <v>45292</v>
      </c>
      <c r="C106" s="26">
        <v>45657</v>
      </c>
      <c r="D106" s="29">
        <v>40000</v>
      </c>
      <c r="E106" s="29">
        <v>4000</v>
      </c>
      <c r="F106" s="29">
        <v>4066.67</v>
      </c>
      <c r="G106" s="29">
        <v>40000</v>
      </c>
      <c r="H106" s="29">
        <v>4000</v>
      </c>
    </row>
    <row r="107" spans="1:8" ht="17.45" customHeight="1" x14ac:dyDescent="0.2">
      <c r="A107" s="32"/>
      <c r="B107" s="26">
        <v>45658</v>
      </c>
      <c r="C107" s="26">
        <v>46022</v>
      </c>
      <c r="D107" s="29">
        <v>40000</v>
      </c>
      <c r="E107" s="29">
        <v>4000</v>
      </c>
      <c r="F107" s="29">
        <v>66.67</v>
      </c>
      <c r="G107" s="29">
        <v>40000</v>
      </c>
      <c r="H107" s="29">
        <v>4000</v>
      </c>
    </row>
    <row r="108" spans="1:8" ht="17.45" customHeight="1" x14ac:dyDescent="0.2">
      <c r="A108" s="32"/>
      <c r="B108" s="26">
        <v>46023</v>
      </c>
      <c r="C108" s="26">
        <v>46387</v>
      </c>
      <c r="D108" s="29">
        <v>40000</v>
      </c>
      <c r="E108" s="29">
        <v>66.67</v>
      </c>
      <c r="F108" s="29">
        <v>0</v>
      </c>
      <c r="G108" s="29">
        <v>40000</v>
      </c>
      <c r="H108" s="29">
        <v>66.67</v>
      </c>
    </row>
    <row r="109" spans="1:8" ht="0.75" customHeight="1" x14ac:dyDescent="0.2">
      <c r="A109" s="32"/>
      <c r="B109" s="44"/>
      <c r="C109" s="44"/>
      <c r="D109" s="44"/>
      <c r="E109" s="33"/>
      <c r="F109" s="45"/>
      <c r="G109" s="45"/>
      <c r="H109" s="34"/>
    </row>
    <row r="110" spans="1:8" ht="12.95" customHeight="1" x14ac:dyDescent="0.2">
      <c r="A110" s="32"/>
      <c r="B110" s="46"/>
      <c r="C110" s="46"/>
      <c r="D110" s="46"/>
      <c r="E110" s="35">
        <v>40000</v>
      </c>
      <c r="F110" s="47"/>
      <c r="G110" s="47"/>
      <c r="H110" s="35">
        <v>40000</v>
      </c>
    </row>
    <row r="111" spans="1:8" ht="0.75" customHeight="1" x14ac:dyDescent="0.2">
      <c r="A111" s="32"/>
      <c r="B111" s="39"/>
      <c r="C111" s="39"/>
      <c r="D111" s="39"/>
      <c r="E111" s="36"/>
      <c r="F111" s="40"/>
      <c r="G111" s="40"/>
      <c r="H111" s="37"/>
    </row>
    <row r="112" spans="1:8" ht="13.7" customHeight="1" x14ac:dyDescent="0.2">
      <c r="A112" s="43" t="s">
        <v>395</v>
      </c>
      <c r="B112" s="43"/>
      <c r="C112" s="43"/>
      <c r="D112" s="43"/>
      <c r="E112" s="43"/>
      <c r="F112" s="43"/>
      <c r="G112" s="43"/>
      <c r="H112" s="43"/>
    </row>
    <row r="113" spans="1:8" ht="17.45" customHeight="1" x14ac:dyDescent="0.2">
      <c r="A113" s="32"/>
      <c r="B113" s="26">
        <v>42370</v>
      </c>
      <c r="C113" s="26">
        <v>42735</v>
      </c>
      <c r="D113" s="29">
        <v>40000</v>
      </c>
      <c r="E113" s="29">
        <v>9888.89</v>
      </c>
      <c r="F113" s="29">
        <v>30111.11</v>
      </c>
      <c r="G113" s="29">
        <v>40000</v>
      </c>
      <c r="H113" s="29">
        <v>9888.89</v>
      </c>
    </row>
    <row r="114" spans="1:8" ht="17.45" customHeight="1" x14ac:dyDescent="0.2">
      <c r="A114" s="32"/>
      <c r="B114" s="26">
        <v>42736</v>
      </c>
      <c r="C114" s="26">
        <v>43100</v>
      </c>
      <c r="D114" s="29">
        <v>40000</v>
      </c>
      <c r="E114" s="29">
        <v>10000</v>
      </c>
      <c r="F114" s="29">
        <v>20111.11</v>
      </c>
      <c r="G114" s="29">
        <v>40000</v>
      </c>
      <c r="H114" s="29">
        <v>10000</v>
      </c>
    </row>
    <row r="115" spans="1:8" ht="17.45" customHeight="1" x14ac:dyDescent="0.2">
      <c r="A115" s="32"/>
      <c r="B115" s="26">
        <v>43101</v>
      </c>
      <c r="C115" s="26">
        <v>43465</v>
      </c>
      <c r="D115" s="29">
        <v>40000</v>
      </c>
      <c r="E115" s="29">
        <v>10000</v>
      </c>
      <c r="F115" s="29">
        <v>10111.11</v>
      </c>
      <c r="G115" s="29">
        <v>40000</v>
      </c>
      <c r="H115" s="29">
        <v>10000</v>
      </c>
    </row>
    <row r="116" spans="1:8" ht="17.45" customHeight="1" x14ac:dyDescent="0.2">
      <c r="A116" s="32"/>
      <c r="B116" s="26">
        <v>43466</v>
      </c>
      <c r="C116" s="26">
        <v>43830</v>
      </c>
      <c r="D116" s="29">
        <v>40000</v>
      </c>
      <c r="E116" s="29">
        <v>10000</v>
      </c>
      <c r="F116" s="29">
        <v>111.11</v>
      </c>
      <c r="G116" s="29">
        <v>40000</v>
      </c>
      <c r="H116" s="29">
        <v>10000</v>
      </c>
    </row>
    <row r="117" spans="1:8" ht="17.45" customHeight="1" x14ac:dyDescent="0.2">
      <c r="A117" s="32"/>
      <c r="B117" s="26">
        <v>43831</v>
      </c>
      <c r="C117" s="26">
        <v>44196</v>
      </c>
      <c r="D117" s="29">
        <v>40000</v>
      </c>
      <c r="E117" s="29">
        <v>111.11</v>
      </c>
      <c r="F117" s="29">
        <v>0</v>
      </c>
      <c r="G117" s="29">
        <v>40000</v>
      </c>
      <c r="H117" s="29">
        <v>111.11</v>
      </c>
    </row>
    <row r="118" spans="1:8" ht="0.75" customHeight="1" x14ac:dyDescent="0.2">
      <c r="A118" s="32"/>
      <c r="B118" s="44"/>
      <c r="C118" s="44"/>
      <c r="D118" s="44"/>
      <c r="E118" s="33"/>
      <c r="F118" s="45"/>
      <c r="G118" s="45"/>
      <c r="H118" s="34"/>
    </row>
    <row r="119" spans="1:8" ht="12.95" customHeight="1" x14ac:dyDescent="0.2">
      <c r="A119" s="32"/>
      <c r="B119" s="46"/>
      <c r="C119" s="46"/>
      <c r="D119" s="46"/>
      <c r="E119" s="35">
        <v>40000</v>
      </c>
      <c r="F119" s="47"/>
      <c r="G119" s="47"/>
      <c r="H119" s="35">
        <v>40000</v>
      </c>
    </row>
    <row r="120" spans="1:8" ht="0.75" customHeight="1" x14ac:dyDescent="0.2">
      <c r="A120" s="32"/>
      <c r="B120" s="39"/>
      <c r="C120" s="39"/>
      <c r="D120" s="39"/>
      <c r="E120" s="36"/>
      <c r="F120" s="40"/>
      <c r="G120" s="40"/>
      <c r="H120" s="37"/>
    </row>
    <row r="121" spans="1:8" ht="13.7" customHeight="1" x14ac:dyDescent="0.2">
      <c r="A121" s="43" t="s">
        <v>396</v>
      </c>
      <c r="B121" s="43"/>
      <c r="C121" s="43"/>
      <c r="D121" s="43"/>
      <c r="E121" s="43"/>
      <c r="F121" s="43"/>
      <c r="G121" s="43"/>
      <c r="H121" s="43"/>
    </row>
    <row r="122" spans="1:8" ht="17.45" customHeight="1" x14ac:dyDescent="0.2">
      <c r="A122" s="32"/>
      <c r="B122" s="26">
        <v>42370</v>
      </c>
      <c r="C122" s="26">
        <v>42735</v>
      </c>
      <c r="D122" s="29">
        <v>20000</v>
      </c>
      <c r="E122" s="29">
        <v>1318.52</v>
      </c>
      <c r="F122" s="29">
        <v>18681.48</v>
      </c>
      <c r="G122" s="29">
        <v>20000</v>
      </c>
      <c r="H122" s="29">
        <v>1318.52</v>
      </c>
    </row>
    <row r="123" spans="1:8" ht="17.45" customHeight="1" x14ac:dyDescent="0.2">
      <c r="A123" s="32"/>
      <c r="B123" s="26">
        <v>42736</v>
      </c>
      <c r="C123" s="26">
        <v>43100</v>
      </c>
      <c r="D123" s="29">
        <v>20000</v>
      </c>
      <c r="E123" s="29">
        <v>1333.33</v>
      </c>
      <c r="F123" s="29">
        <v>17348.150000000001</v>
      </c>
      <c r="G123" s="29">
        <v>20000</v>
      </c>
      <c r="H123" s="29">
        <v>1333.33</v>
      </c>
    </row>
    <row r="124" spans="1:8" ht="17.45" customHeight="1" x14ac:dyDescent="0.2">
      <c r="A124" s="32"/>
      <c r="B124" s="26">
        <v>43101</v>
      </c>
      <c r="C124" s="26">
        <v>43465</v>
      </c>
      <c r="D124" s="29">
        <v>20000</v>
      </c>
      <c r="E124" s="29">
        <v>1333.33</v>
      </c>
      <c r="F124" s="29">
        <v>16014.82</v>
      </c>
      <c r="G124" s="29">
        <v>20000</v>
      </c>
      <c r="H124" s="29">
        <v>1333.33</v>
      </c>
    </row>
    <row r="125" spans="1:8" ht="17.45" customHeight="1" x14ac:dyDescent="0.2">
      <c r="A125" s="32"/>
      <c r="B125" s="26">
        <v>43466</v>
      </c>
      <c r="C125" s="26">
        <v>43830</v>
      </c>
      <c r="D125" s="29">
        <v>20000</v>
      </c>
      <c r="E125" s="29">
        <v>1333.33</v>
      </c>
      <c r="F125" s="29">
        <v>14681.49</v>
      </c>
      <c r="G125" s="29">
        <v>20000</v>
      </c>
      <c r="H125" s="29">
        <v>1333.33</v>
      </c>
    </row>
    <row r="126" spans="1:8" ht="17.45" customHeight="1" x14ac:dyDescent="0.2">
      <c r="A126" s="32"/>
      <c r="B126" s="26">
        <v>43831</v>
      </c>
      <c r="C126" s="26">
        <v>44196</v>
      </c>
      <c r="D126" s="29">
        <v>20000</v>
      </c>
      <c r="E126" s="29">
        <v>1333.33</v>
      </c>
      <c r="F126" s="29">
        <v>13348.16</v>
      </c>
      <c r="G126" s="29">
        <v>20000</v>
      </c>
      <c r="H126" s="29">
        <v>1333.33</v>
      </c>
    </row>
    <row r="127" spans="1:8" ht="17.45" customHeight="1" x14ac:dyDescent="0.2">
      <c r="A127" s="32"/>
      <c r="B127" s="26">
        <v>44197</v>
      </c>
      <c r="C127" s="26">
        <v>44561</v>
      </c>
      <c r="D127" s="29">
        <v>20000</v>
      </c>
      <c r="E127" s="29">
        <v>1333.33</v>
      </c>
      <c r="F127" s="29">
        <v>12014.83</v>
      </c>
      <c r="G127" s="29">
        <v>20000</v>
      </c>
      <c r="H127" s="29">
        <v>1333.33</v>
      </c>
    </row>
    <row r="128" spans="1:8" ht="17.45" customHeight="1" x14ac:dyDescent="0.2">
      <c r="A128" s="32"/>
      <c r="B128" s="26">
        <v>44562</v>
      </c>
      <c r="C128" s="26">
        <v>44926</v>
      </c>
      <c r="D128" s="29">
        <v>20000</v>
      </c>
      <c r="E128" s="29">
        <v>1333.33</v>
      </c>
      <c r="F128" s="29">
        <v>10681.5</v>
      </c>
      <c r="G128" s="29">
        <v>20000</v>
      </c>
      <c r="H128" s="29">
        <v>1333.33</v>
      </c>
    </row>
    <row r="129" spans="1:8" ht="17.45" customHeight="1" x14ac:dyDescent="0.2">
      <c r="A129" s="32"/>
      <c r="B129" s="26">
        <v>44927</v>
      </c>
      <c r="C129" s="26">
        <v>45291</v>
      </c>
      <c r="D129" s="29">
        <v>20000</v>
      </c>
      <c r="E129" s="29">
        <v>1333.33</v>
      </c>
      <c r="F129" s="29">
        <v>9348.17</v>
      </c>
      <c r="G129" s="29">
        <v>20000</v>
      </c>
      <c r="H129" s="29">
        <v>1333.33</v>
      </c>
    </row>
    <row r="130" spans="1:8" ht="17.45" customHeight="1" x14ac:dyDescent="0.2">
      <c r="A130" s="32"/>
      <c r="B130" s="26">
        <v>45292</v>
      </c>
      <c r="C130" s="26">
        <v>45657</v>
      </c>
      <c r="D130" s="29">
        <v>20000</v>
      </c>
      <c r="E130" s="29">
        <v>1333.33</v>
      </c>
      <c r="F130" s="29">
        <v>8014.84</v>
      </c>
      <c r="G130" s="29">
        <v>20000</v>
      </c>
      <c r="H130" s="29">
        <v>1333.33</v>
      </c>
    </row>
    <row r="131" spans="1:8" ht="17.45" customHeight="1" x14ac:dyDescent="0.2">
      <c r="A131" s="32"/>
      <c r="B131" s="26">
        <v>45658</v>
      </c>
      <c r="C131" s="26">
        <v>46022</v>
      </c>
      <c r="D131" s="29">
        <v>20000</v>
      </c>
      <c r="E131" s="29">
        <v>1333.33</v>
      </c>
      <c r="F131" s="29">
        <v>6681.51</v>
      </c>
      <c r="G131" s="29">
        <v>20000</v>
      </c>
      <c r="H131" s="29">
        <v>1333.33</v>
      </c>
    </row>
    <row r="132" spans="1:8" ht="17.45" customHeight="1" x14ac:dyDescent="0.2">
      <c r="A132" s="32"/>
      <c r="B132" s="26">
        <v>46023</v>
      </c>
      <c r="C132" s="26">
        <v>46387</v>
      </c>
      <c r="D132" s="29">
        <v>20000</v>
      </c>
      <c r="E132" s="29">
        <v>1333.33</v>
      </c>
      <c r="F132" s="29">
        <v>5348.18</v>
      </c>
      <c r="G132" s="29">
        <v>20000</v>
      </c>
      <c r="H132" s="29">
        <v>1333.33</v>
      </c>
    </row>
    <row r="133" spans="1:8" ht="17.45" customHeight="1" x14ac:dyDescent="0.2">
      <c r="A133" s="32"/>
      <c r="B133" s="26">
        <v>46388</v>
      </c>
      <c r="C133" s="26">
        <v>46752</v>
      </c>
      <c r="D133" s="29">
        <v>20000</v>
      </c>
      <c r="E133" s="29">
        <v>1333.33</v>
      </c>
      <c r="F133" s="29">
        <v>4014.85</v>
      </c>
      <c r="G133" s="29">
        <v>20000</v>
      </c>
      <c r="H133" s="29">
        <v>1333.33</v>
      </c>
    </row>
    <row r="134" spans="1:8" ht="17.45" customHeight="1" x14ac:dyDescent="0.2">
      <c r="A134" s="32"/>
      <c r="B134" s="26">
        <v>46753</v>
      </c>
      <c r="C134" s="26">
        <v>47118</v>
      </c>
      <c r="D134" s="29">
        <v>20000</v>
      </c>
      <c r="E134" s="29">
        <v>1333.33</v>
      </c>
      <c r="F134" s="29">
        <v>2681.52</v>
      </c>
      <c r="G134" s="29">
        <v>20000</v>
      </c>
      <c r="H134" s="29">
        <v>1333.33</v>
      </c>
    </row>
    <row r="135" spans="1:8" ht="17.45" customHeight="1" x14ac:dyDescent="0.2">
      <c r="A135" s="32"/>
      <c r="B135" s="26">
        <v>47119</v>
      </c>
      <c r="C135" s="26">
        <v>47483</v>
      </c>
      <c r="D135" s="29">
        <v>20000</v>
      </c>
      <c r="E135" s="29">
        <v>1333.33</v>
      </c>
      <c r="F135" s="29">
        <v>1348.19</v>
      </c>
      <c r="G135" s="29">
        <v>20000</v>
      </c>
      <c r="H135" s="29">
        <v>1333.33</v>
      </c>
    </row>
    <row r="136" spans="1:8" ht="17.45" customHeight="1" x14ac:dyDescent="0.2">
      <c r="A136" s="32"/>
      <c r="B136" s="26">
        <v>47484</v>
      </c>
      <c r="C136" s="26">
        <v>47848</v>
      </c>
      <c r="D136" s="29">
        <v>20000</v>
      </c>
      <c r="E136" s="29">
        <v>1333.33</v>
      </c>
      <c r="F136" s="29">
        <v>14.86</v>
      </c>
      <c r="G136" s="29">
        <v>20000</v>
      </c>
      <c r="H136" s="29">
        <v>1333.33</v>
      </c>
    </row>
    <row r="137" spans="1:8" ht="17.45" customHeight="1" x14ac:dyDescent="0.2">
      <c r="A137" s="32"/>
      <c r="B137" s="26">
        <v>47849</v>
      </c>
      <c r="C137" s="26">
        <v>48213</v>
      </c>
      <c r="D137" s="29">
        <v>20000</v>
      </c>
      <c r="E137" s="29">
        <v>14.86</v>
      </c>
      <c r="F137" s="29">
        <v>0</v>
      </c>
      <c r="G137" s="29">
        <v>20000</v>
      </c>
      <c r="H137" s="29">
        <v>14.86</v>
      </c>
    </row>
    <row r="138" spans="1:8" ht="0.75" customHeight="1" x14ac:dyDescent="0.2">
      <c r="A138" s="32"/>
      <c r="B138" s="44"/>
      <c r="C138" s="44"/>
      <c r="D138" s="44"/>
      <c r="E138" s="33"/>
      <c r="F138" s="45"/>
      <c r="G138" s="45"/>
      <c r="H138" s="34"/>
    </row>
    <row r="139" spans="1:8" ht="12.95" customHeight="1" x14ac:dyDescent="0.2">
      <c r="A139" s="32"/>
      <c r="B139" s="46"/>
      <c r="C139" s="46"/>
      <c r="D139" s="46"/>
      <c r="E139" s="35">
        <v>20000</v>
      </c>
      <c r="F139" s="47"/>
      <c r="G139" s="47"/>
      <c r="H139" s="35">
        <v>20000</v>
      </c>
    </row>
    <row r="140" spans="1:8" ht="0.75" customHeight="1" x14ac:dyDescent="0.2">
      <c r="A140" s="32"/>
      <c r="B140" s="39"/>
      <c r="C140" s="39"/>
      <c r="D140" s="39"/>
      <c r="E140" s="36"/>
      <c r="F140" s="40"/>
      <c r="G140" s="40"/>
      <c r="H140" s="37"/>
    </row>
    <row r="141" spans="1:8" ht="13.7" customHeight="1" x14ac:dyDescent="0.2">
      <c r="A141" s="43" t="s">
        <v>397</v>
      </c>
      <c r="B141" s="43"/>
      <c r="C141" s="43"/>
      <c r="D141" s="43"/>
      <c r="E141" s="43"/>
      <c r="F141" s="43"/>
      <c r="G141" s="43"/>
      <c r="H141" s="43"/>
    </row>
    <row r="142" spans="1:8" ht="17.45" customHeight="1" x14ac:dyDescent="0.2">
      <c r="A142" s="32"/>
      <c r="B142" s="26">
        <v>42370</v>
      </c>
      <c r="C142" s="26">
        <v>42735</v>
      </c>
      <c r="D142" s="29">
        <v>45000</v>
      </c>
      <c r="E142" s="29">
        <v>4462.5</v>
      </c>
      <c r="F142" s="29">
        <v>40537.5</v>
      </c>
      <c r="G142" s="29">
        <v>45000</v>
      </c>
      <c r="H142" s="29">
        <v>4462.5</v>
      </c>
    </row>
    <row r="143" spans="1:8" ht="17.45" customHeight="1" x14ac:dyDescent="0.2">
      <c r="A143" s="32"/>
      <c r="B143" s="26">
        <v>42736</v>
      </c>
      <c r="C143" s="26">
        <v>43100</v>
      </c>
      <c r="D143" s="29">
        <v>45000</v>
      </c>
      <c r="E143" s="29">
        <v>4500</v>
      </c>
      <c r="F143" s="29">
        <v>36037.5</v>
      </c>
      <c r="G143" s="29">
        <v>45000</v>
      </c>
      <c r="H143" s="29">
        <v>4500</v>
      </c>
    </row>
    <row r="144" spans="1:8" ht="17.45" customHeight="1" x14ac:dyDescent="0.2">
      <c r="A144" s="32"/>
      <c r="B144" s="26">
        <v>43101</v>
      </c>
      <c r="C144" s="26">
        <v>43465</v>
      </c>
      <c r="D144" s="29">
        <v>45000</v>
      </c>
      <c r="E144" s="29">
        <v>4500</v>
      </c>
      <c r="F144" s="29">
        <v>31537.5</v>
      </c>
      <c r="G144" s="29">
        <v>45000</v>
      </c>
      <c r="H144" s="29">
        <v>4500</v>
      </c>
    </row>
    <row r="145" spans="1:8" ht="17.45" customHeight="1" x14ac:dyDescent="0.2">
      <c r="A145" s="32"/>
      <c r="B145" s="26">
        <v>43466</v>
      </c>
      <c r="C145" s="26">
        <v>43830</v>
      </c>
      <c r="D145" s="29">
        <v>45000</v>
      </c>
      <c r="E145" s="29">
        <v>4500</v>
      </c>
      <c r="F145" s="29">
        <v>27037.5</v>
      </c>
      <c r="G145" s="29">
        <v>45000</v>
      </c>
      <c r="H145" s="29">
        <v>4500</v>
      </c>
    </row>
    <row r="146" spans="1:8" ht="17.45" customHeight="1" x14ac:dyDescent="0.2">
      <c r="A146" s="32"/>
      <c r="B146" s="26">
        <v>43831</v>
      </c>
      <c r="C146" s="26">
        <v>44196</v>
      </c>
      <c r="D146" s="29">
        <v>45000</v>
      </c>
      <c r="E146" s="29">
        <v>4500</v>
      </c>
      <c r="F146" s="29">
        <v>22537.5</v>
      </c>
      <c r="G146" s="29">
        <v>45000</v>
      </c>
      <c r="H146" s="29">
        <v>4500</v>
      </c>
    </row>
    <row r="147" spans="1:8" ht="17.45" customHeight="1" x14ac:dyDescent="0.2">
      <c r="A147" s="32"/>
      <c r="B147" s="26">
        <v>44197</v>
      </c>
      <c r="C147" s="26">
        <v>44561</v>
      </c>
      <c r="D147" s="29">
        <v>45000</v>
      </c>
      <c r="E147" s="29">
        <v>4500</v>
      </c>
      <c r="F147" s="29">
        <v>18037.5</v>
      </c>
      <c r="G147" s="29">
        <v>45000</v>
      </c>
      <c r="H147" s="29">
        <v>4500</v>
      </c>
    </row>
    <row r="148" spans="1:8" ht="17.45" customHeight="1" x14ac:dyDescent="0.2">
      <c r="A148" s="32"/>
      <c r="B148" s="26">
        <v>44562</v>
      </c>
      <c r="C148" s="26">
        <v>44926</v>
      </c>
      <c r="D148" s="29">
        <v>45000</v>
      </c>
      <c r="E148" s="29">
        <v>4500</v>
      </c>
      <c r="F148" s="29">
        <v>13537.5</v>
      </c>
      <c r="G148" s="29">
        <v>45000</v>
      </c>
      <c r="H148" s="29">
        <v>4500</v>
      </c>
    </row>
    <row r="149" spans="1:8" ht="17.45" customHeight="1" x14ac:dyDescent="0.2">
      <c r="A149" s="32"/>
      <c r="B149" s="26">
        <v>44927</v>
      </c>
      <c r="C149" s="26">
        <v>45291</v>
      </c>
      <c r="D149" s="29">
        <v>45000</v>
      </c>
      <c r="E149" s="29">
        <v>4500</v>
      </c>
      <c r="F149" s="29">
        <v>9037.5</v>
      </c>
      <c r="G149" s="29">
        <v>45000</v>
      </c>
      <c r="H149" s="29">
        <v>4500</v>
      </c>
    </row>
    <row r="150" spans="1:8" ht="17.45" customHeight="1" x14ac:dyDescent="0.2">
      <c r="A150" s="32"/>
      <c r="B150" s="26">
        <v>45292</v>
      </c>
      <c r="C150" s="26">
        <v>45657</v>
      </c>
      <c r="D150" s="29">
        <v>45000</v>
      </c>
      <c r="E150" s="29">
        <v>4500</v>
      </c>
      <c r="F150" s="29">
        <v>4537.5</v>
      </c>
      <c r="G150" s="29">
        <v>45000</v>
      </c>
      <c r="H150" s="29">
        <v>4500</v>
      </c>
    </row>
    <row r="151" spans="1:8" ht="17.45" customHeight="1" x14ac:dyDescent="0.2">
      <c r="A151" s="32"/>
      <c r="B151" s="26">
        <v>45658</v>
      </c>
      <c r="C151" s="26">
        <v>46022</v>
      </c>
      <c r="D151" s="29">
        <v>45000</v>
      </c>
      <c r="E151" s="29">
        <v>4500</v>
      </c>
      <c r="F151" s="29">
        <v>37.5</v>
      </c>
      <c r="G151" s="29">
        <v>45000</v>
      </c>
      <c r="H151" s="29">
        <v>4500</v>
      </c>
    </row>
    <row r="152" spans="1:8" ht="17.45" customHeight="1" x14ac:dyDescent="0.2">
      <c r="A152" s="32"/>
      <c r="B152" s="26">
        <v>46023</v>
      </c>
      <c r="C152" s="26">
        <v>46387</v>
      </c>
      <c r="D152" s="29">
        <v>45000</v>
      </c>
      <c r="E152" s="29">
        <v>37.5</v>
      </c>
      <c r="F152" s="29">
        <v>0</v>
      </c>
      <c r="G152" s="29">
        <v>45000</v>
      </c>
      <c r="H152" s="29">
        <v>37.5</v>
      </c>
    </row>
    <row r="153" spans="1:8" ht="0.75" customHeight="1" x14ac:dyDescent="0.2">
      <c r="A153" s="32"/>
      <c r="B153" s="44"/>
      <c r="C153" s="44"/>
      <c r="D153" s="44"/>
      <c r="E153" s="33"/>
      <c r="F153" s="45"/>
      <c r="G153" s="45"/>
      <c r="H153" s="34"/>
    </row>
    <row r="154" spans="1:8" ht="12.95" customHeight="1" x14ac:dyDescent="0.2">
      <c r="A154" s="32"/>
      <c r="B154" s="46"/>
      <c r="C154" s="46"/>
      <c r="D154" s="46"/>
      <c r="E154" s="35">
        <v>45000</v>
      </c>
      <c r="F154" s="47"/>
      <c r="G154" s="47"/>
      <c r="H154" s="35">
        <v>45000</v>
      </c>
    </row>
    <row r="155" spans="1:8" ht="0.75" customHeight="1" x14ac:dyDescent="0.2">
      <c r="A155" s="32"/>
      <c r="B155" s="39"/>
      <c r="C155" s="39"/>
      <c r="D155" s="39"/>
      <c r="E155" s="36"/>
      <c r="F155" s="40"/>
      <c r="G155" s="40"/>
      <c r="H155" s="37"/>
    </row>
    <row r="156" spans="1:8" ht="13.7" customHeight="1" x14ac:dyDescent="0.2">
      <c r="A156" s="43" t="s">
        <v>398</v>
      </c>
      <c r="B156" s="43"/>
      <c r="C156" s="43"/>
      <c r="D156" s="43"/>
      <c r="E156" s="43"/>
      <c r="F156" s="43"/>
      <c r="G156" s="43"/>
      <c r="H156" s="43"/>
    </row>
    <row r="157" spans="1:8" ht="17.45" customHeight="1" x14ac:dyDescent="0.2">
      <c r="A157" s="32"/>
      <c r="B157" s="26">
        <v>42370</v>
      </c>
      <c r="C157" s="26">
        <v>42735</v>
      </c>
      <c r="D157" s="29">
        <v>30000</v>
      </c>
      <c r="E157" s="29">
        <v>1190</v>
      </c>
      <c r="F157" s="29">
        <v>28810</v>
      </c>
      <c r="G157" s="29">
        <v>30000</v>
      </c>
      <c r="H157" s="29">
        <v>1190</v>
      </c>
    </row>
    <row r="158" spans="1:8" ht="17.45" customHeight="1" x14ac:dyDescent="0.2">
      <c r="A158" s="32"/>
      <c r="B158" s="26">
        <v>42736</v>
      </c>
      <c r="C158" s="26">
        <v>43100</v>
      </c>
      <c r="D158" s="29">
        <v>30000</v>
      </c>
      <c r="E158" s="29">
        <v>1200</v>
      </c>
      <c r="F158" s="29">
        <v>27610</v>
      </c>
      <c r="G158" s="29">
        <v>30000</v>
      </c>
      <c r="H158" s="29">
        <v>1200</v>
      </c>
    </row>
    <row r="159" spans="1:8" ht="17.45" customHeight="1" x14ac:dyDescent="0.2">
      <c r="A159" s="32"/>
      <c r="B159" s="26">
        <v>43101</v>
      </c>
      <c r="C159" s="26">
        <v>43465</v>
      </c>
      <c r="D159" s="29">
        <v>30000</v>
      </c>
      <c r="E159" s="29">
        <v>1200</v>
      </c>
      <c r="F159" s="29">
        <v>26410</v>
      </c>
      <c r="G159" s="29">
        <v>30000</v>
      </c>
      <c r="H159" s="29">
        <v>1200</v>
      </c>
    </row>
    <row r="160" spans="1:8" ht="17.45" customHeight="1" x14ac:dyDescent="0.2">
      <c r="A160" s="32"/>
      <c r="B160" s="26">
        <v>43466</v>
      </c>
      <c r="C160" s="26">
        <v>43830</v>
      </c>
      <c r="D160" s="29">
        <v>30000</v>
      </c>
      <c r="E160" s="29">
        <v>1200</v>
      </c>
      <c r="F160" s="29">
        <v>25210</v>
      </c>
      <c r="G160" s="29">
        <v>30000</v>
      </c>
      <c r="H160" s="29">
        <v>1200</v>
      </c>
    </row>
    <row r="161" spans="1:8" ht="17.45" customHeight="1" x14ac:dyDescent="0.2">
      <c r="A161" s="32"/>
      <c r="B161" s="26">
        <v>43831</v>
      </c>
      <c r="C161" s="26">
        <v>44196</v>
      </c>
      <c r="D161" s="29">
        <v>30000</v>
      </c>
      <c r="E161" s="29">
        <v>1200</v>
      </c>
      <c r="F161" s="29">
        <v>24010</v>
      </c>
      <c r="G161" s="29">
        <v>30000</v>
      </c>
      <c r="H161" s="29">
        <v>1200</v>
      </c>
    </row>
    <row r="162" spans="1:8" ht="17.45" customHeight="1" x14ac:dyDescent="0.2">
      <c r="A162" s="32"/>
      <c r="B162" s="26">
        <v>44197</v>
      </c>
      <c r="C162" s="26">
        <v>44561</v>
      </c>
      <c r="D162" s="29">
        <v>30000</v>
      </c>
      <c r="E162" s="29">
        <v>1200</v>
      </c>
      <c r="F162" s="29">
        <v>22810</v>
      </c>
      <c r="G162" s="29">
        <v>30000</v>
      </c>
      <c r="H162" s="29">
        <v>1200</v>
      </c>
    </row>
    <row r="163" spans="1:8" ht="17.45" customHeight="1" x14ac:dyDescent="0.2">
      <c r="A163" s="32"/>
      <c r="B163" s="26">
        <v>44562</v>
      </c>
      <c r="C163" s="26">
        <v>44926</v>
      </c>
      <c r="D163" s="29">
        <v>30000</v>
      </c>
      <c r="E163" s="29">
        <v>1200</v>
      </c>
      <c r="F163" s="29">
        <v>21610</v>
      </c>
      <c r="G163" s="29">
        <v>30000</v>
      </c>
      <c r="H163" s="29">
        <v>1200</v>
      </c>
    </row>
    <row r="164" spans="1:8" ht="17.45" customHeight="1" x14ac:dyDescent="0.2">
      <c r="A164" s="32"/>
      <c r="B164" s="26">
        <v>44927</v>
      </c>
      <c r="C164" s="26">
        <v>45291</v>
      </c>
      <c r="D164" s="29">
        <v>30000</v>
      </c>
      <c r="E164" s="29">
        <v>1200</v>
      </c>
      <c r="F164" s="29">
        <v>20410</v>
      </c>
      <c r="G164" s="29">
        <v>30000</v>
      </c>
      <c r="H164" s="29">
        <v>1200</v>
      </c>
    </row>
    <row r="165" spans="1:8" ht="17.45" customHeight="1" x14ac:dyDescent="0.2">
      <c r="A165" s="32"/>
      <c r="B165" s="26">
        <v>45292</v>
      </c>
      <c r="C165" s="26">
        <v>45657</v>
      </c>
      <c r="D165" s="29">
        <v>30000</v>
      </c>
      <c r="E165" s="29">
        <v>1200</v>
      </c>
      <c r="F165" s="29">
        <v>19210</v>
      </c>
      <c r="G165" s="29">
        <v>30000</v>
      </c>
      <c r="H165" s="29">
        <v>1200</v>
      </c>
    </row>
    <row r="166" spans="1:8" ht="17.45" customHeight="1" x14ac:dyDescent="0.2">
      <c r="A166" s="32"/>
      <c r="B166" s="26">
        <v>45658</v>
      </c>
      <c r="C166" s="26">
        <v>46022</v>
      </c>
      <c r="D166" s="29">
        <v>30000</v>
      </c>
      <c r="E166" s="29">
        <v>1200</v>
      </c>
      <c r="F166" s="29">
        <v>18010</v>
      </c>
      <c r="G166" s="29">
        <v>30000</v>
      </c>
      <c r="H166" s="29">
        <v>1200</v>
      </c>
    </row>
    <row r="167" spans="1:8" ht="17.45" customHeight="1" x14ac:dyDescent="0.2">
      <c r="A167" s="32"/>
      <c r="B167" s="26">
        <v>46023</v>
      </c>
      <c r="C167" s="26">
        <v>46387</v>
      </c>
      <c r="D167" s="29">
        <v>30000</v>
      </c>
      <c r="E167" s="29">
        <v>1200</v>
      </c>
      <c r="F167" s="29">
        <v>16810</v>
      </c>
      <c r="G167" s="29">
        <v>30000</v>
      </c>
      <c r="H167" s="29">
        <v>1200</v>
      </c>
    </row>
    <row r="168" spans="1:8" ht="17.45" customHeight="1" x14ac:dyDescent="0.2">
      <c r="A168" s="32"/>
      <c r="B168" s="26">
        <v>46388</v>
      </c>
      <c r="C168" s="26">
        <v>46752</v>
      </c>
      <c r="D168" s="29">
        <v>30000</v>
      </c>
      <c r="E168" s="29">
        <v>1200</v>
      </c>
      <c r="F168" s="29">
        <v>15610</v>
      </c>
      <c r="G168" s="29">
        <v>30000</v>
      </c>
      <c r="H168" s="29">
        <v>1200</v>
      </c>
    </row>
    <row r="169" spans="1:8" ht="17.45" customHeight="1" x14ac:dyDescent="0.2">
      <c r="A169" s="32"/>
      <c r="B169" s="26">
        <v>46753</v>
      </c>
      <c r="C169" s="26">
        <v>47118</v>
      </c>
      <c r="D169" s="29">
        <v>30000</v>
      </c>
      <c r="E169" s="29">
        <v>1200</v>
      </c>
      <c r="F169" s="29">
        <v>14410</v>
      </c>
      <c r="G169" s="29">
        <v>30000</v>
      </c>
      <c r="H169" s="29">
        <v>1200</v>
      </c>
    </row>
    <row r="170" spans="1:8" ht="17.45" customHeight="1" x14ac:dyDescent="0.2">
      <c r="A170" s="32"/>
      <c r="B170" s="26">
        <v>47119</v>
      </c>
      <c r="C170" s="26">
        <v>47483</v>
      </c>
      <c r="D170" s="29">
        <v>30000</v>
      </c>
      <c r="E170" s="29">
        <v>1200</v>
      </c>
      <c r="F170" s="29">
        <v>13210</v>
      </c>
      <c r="G170" s="29">
        <v>30000</v>
      </c>
      <c r="H170" s="29">
        <v>1200</v>
      </c>
    </row>
    <row r="171" spans="1:8" ht="17.45" customHeight="1" x14ac:dyDescent="0.2">
      <c r="A171" s="32"/>
      <c r="B171" s="26">
        <v>47484</v>
      </c>
      <c r="C171" s="26">
        <v>47848</v>
      </c>
      <c r="D171" s="29">
        <v>30000</v>
      </c>
      <c r="E171" s="29">
        <v>1200</v>
      </c>
      <c r="F171" s="29">
        <v>12010</v>
      </c>
      <c r="G171" s="29">
        <v>30000</v>
      </c>
      <c r="H171" s="29">
        <v>1200</v>
      </c>
    </row>
    <row r="172" spans="1:8" ht="17.45" customHeight="1" x14ac:dyDescent="0.2">
      <c r="A172" s="32"/>
      <c r="B172" s="26">
        <v>47849</v>
      </c>
      <c r="C172" s="26">
        <v>48213</v>
      </c>
      <c r="D172" s="29">
        <v>30000</v>
      </c>
      <c r="E172" s="29">
        <v>1200</v>
      </c>
      <c r="F172" s="29">
        <v>10810</v>
      </c>
      <c r="G172" s="29">
        <v>30000</v>
      </c>
      <c r="H172" s="29">
        <v>1200</v>
      </c>
    </row>
    <row r="173" spans="1:8" ht="17.45" customHeight="1" x14ac:dyDescent="0.2">
      <c r="A173" s="32"/>
      <c r="B173" s="26">
        <v>48214</v>
      </c>
      <c r="C173" s="26">
        <v>48579</v>
      </c>
      <c r="D173" s="29">
        <v>30000</v>
      </c>
      <c r="E173" s="29">
        <v>1200</v>
      </c>
      <c r="F173" s="29">
        <v>9610</v>
      </c>
      <c r="G173" s="29">
        <v>30000</v>
      </c>
      <c r="H173" s="29">
        <v>1200</v>
      </c>
    </row>
    <row r="174" spans="1:8" ht="17.45" customHeight="1" x14ac:dyDescent="0.2">
      <c r="A174" s="32"/>
      <c r="B174" s="26">
        <v>48580</v>
      </c>
      <c r="C174" s="26">
        <v>48944</v>
      </c>
      <c r="D174" s="29">
        <v>30000</v>
      </c>
      <c r="E174" s="29">
        <v>1200</v>
      </c>
      <c r="F174" s="29">
        <v>8410</v>
      </c>
      <c r="G174" s="29">
        <v>30000</v>
      </c>
      <c r="H174" s="29">
        <v>1200</v>
      </c>
    </row>
    <row r="175" spans="1:8" ht="17.45" customHeight="1" x14ac:dyDescent="0.2">
      <c r="A175" s="32"/>
      <c r="B175" s="26">
        <v>48945</v>
      </c>
      <c r="C175" s="26">
        <v>49309</v>
      </c>
      <c r="D175" s="29">
        <v>30000</v>
      </c>
      <c r="E175" s="29">
        <v>1200</v>
      </c>
      <c r="F175" s="29">
        <v>7210</v>
      </c>
      <c r="G175" s="29">
        <v>30000</v>
      </c>
      <c r="H175" s="29">
        <v>1200</v>
      </c>
    </row>
    <row r="176" spans="1:8" ht="17.45" customHeight="1" x14ac:dyDescent="0.2">
      <c r="A176" s="32"/>
      <c r="B176" s="26">
        <v>49310</v>
      </c>
      <c r="C176" s="26">
        <v>49674</v>
      </c>
      <c r="D176" s="29">
        <v>30000</v>
      </c>
      <c r="E176" s="29">
        <v>1200</v>
      </c>
      <c r="F176" s="29">
        <v>6010</v>
      </c>
      <c r="G176" s="29">
        <v>30000</v>
      </c>
      <c r="H176" s="29">
        <v>1200</v>
      </c>
    </row>
    <row r="177" spans="1:8" ht="17.45" customHeight="1" x14ac:dyDescent="0.2">
      <c r="A177" s="32"/>
      <c r="B177" s="26">
        <v>49675</v>
      </c>
      <c r="C177" s="26">
        <v>50040</v>
      </c>
      <c r="D177" s="29">
        <v>30000</v>
      </c>
      <c r="E177" s="29">
        <v>1200</v>
      </c>
      <c r="F177" s="29">
        <v>4810</v>
      </c>
      <c r="G177" s="29">
        <v>30000</v>
      </c>
      <c r="H177" s="29">
        <v>1200</v>
      </c>
    </row>
    <row r="178" spans="1:8" ht="17.45" customHeight="1" x14ac:dyDescent="0.2">
      <c r="A178" s="32"/>
      <c r="B178" s="26">
        <v>50041</v>
      </c>
      <c r="C178" s="26">
        <v>50405</v>
      </c>
      <c r="D178" s="29">
        <v>30000</v>
      </c>
      <c r="E178" s="29">
        <v>1200</v>
      </c>
      <c r="F178" s="29">
        <v>3610</v>
      </c>
      <c r="G178" s="29">
        <v>30000</v>
      </c>
      <c r="H178" s="29">
        <v>1200</v>
      </c>
    </row>
    <row r="179" spans="1:8" ht="17.45" customHeight="1" x14ac:dyDescent="0.2">
      <c r="A179" s="32"/>
      <c r="B179" s="26">
        <v>50406</v>
      </c>
      <c r="C179" s="26">
        <v>50770</v>
      </c>
      <c r="D179" s="29">
        <v>30000</v>
      </c>
      <c r="E179" s="29">
        <v>1200</v>
      </c>
      <c r="F179" s="29">
        <v>2410</v>
      </c>
      <c r="G179" s="29">
        <v>30000</v>
      </c>
      <c r="H179" s="29">
        <v>1200</v>
      </c>
    </row>
    <row r="180" spans="1:8" ht="17.45" customHeight="1" x14ac:dyDescent="0.2">
      <c r="A180" s="32"/>
      <c r="B180" s="26">
        <v>50771</v>
      </c>
      <c r="C180" s="26">
        <v>51135</v>
      </c>
      <c r="D180" s="29">
        <v>30000</v>
      </c>
      <c r="E180" s="29">
        <v>1200</v>
      </c>
      <c r="F180" s="29">
        <v>1210</v>
      </c>
      <c r="G180" s="29">
        <v>30000</v>
      </c>
      <c r="H180" s="29">
        <v>1200</v>
      </c>
    </row>
    <row r="181" spans="1:8" ht="17.45" customHeight="1" x14ac:dyDescent="0.2">
      <c r="A181" s="32"/>
      <c r="B181" s="26">
        <v>51136</v>
      </c>
      <c r="C181" s="26">
        <v>51501</v>
      </c>
      <c r="D181" s="29">
        <v>30000</v>
      </c>
      <c r="E181" s="29">
        <v>1200</v>
      </c>
      <c r="F181" s="29">
        <v>10</v>
      </c>
      <c r="G181" s="29">
        <v>30000</v>
      </c>
      <c r="H181" s="29">
        <v>1200</v>
      </c>
    </row>
    <row r="182" spans="1:8" ht="17.45" customHeight="1" x14ac:dyDescent="0.2">
      <c r="A182" s="32"/>
      <c r="B182" s="26">
        <v>51502</v>
      </c>
      <c r="C182" s="26">
        <v>51866</v>
      </c>
      <c r="D182" s="29">
        <v>30000</v>
      </c>
      <c r="E182" s="29">
        <v>10</v>
      </c>
      <c r="F182" s="29">
        <v>0</v>
      </c>
      <c r="G182" s="29">
        <v>30000</v>
      </c>
      <c r="H182" s="29">
        <v>10</v>
      </c>
    </row>
    <row r="183" spans="1:8" ht="0.75" customHeight="1" x14ac:dyDescent="0.2">
      <c r="A183" s="32"/>
      <c r="B183" s="44"/>
      <c r="C183" s="44"/>
      <c r="D183" s="44"/>
      <c r="E183" s="33"/>
      <c r="F183" s="45"/>
      <c r="G183" s="45"/>
      <c r="H183" s="34"/>
    </row>
    <row r="184" spans="1:8" ht="12.95" customHeight="1" x14ac:dyDescent="0.2">
      <c r="A184" s="32"/>
      <c r="B184" s="46"/>
      <c r="C184" s="46"/>
      <c r="D184" s="46"/>
      <c r="E184" s="35">
        <v>30000</v>
      </c>
      <c r="F184" s="47"/>
      <c r="G184" s="47"/>
      <c r="H184" s="35">
        <v>30000</v>
      </c>
    </row>
    <row r="185" spans="1:8" ht="0.75" customHeight="1" x14ac:dyDescent="0.2">
      <c r="A185" s="32"/>
      <c r="B185" s="39"/>
      <c r="C185" s="39"/>
      <c r="D185" s="39"/>
      <c r="E185" s="36"/>
      <c r="F185" s="40"/>
      <c r="G185" s="40"/>
      <c r="H185" s="37"/>
    </row>
    <row r="186" spans="1:8" ht="13.7" customHeight="1" x14ac:dyDescent="0.2">
      <c r="A186" s="43" t="s">
        <v>399</v>
      </c>
      <c r="B186" s="43"/>
      <c r="C186" s="43"/>
      <c r="D186" s="43"/>
      <c r="E186" s="43"/>
      <c r="F186" s="43"/>
      <c r="G186" s="43"/>
      <c r="H186" s="43"/>
    </row>
    <row r="187" spans="1:8" ht="17.45" customHeight="1" x14ac:dyDescent="0.2">
      <c r="A187" s="32"/>
      <c r="B187" s="26">
        <v>42370</v>
      </c>
      <c r="C187" s="26">
        <v>42735</v>
      </c>
      <c r="D187" s="29">
        <v>62000</v>
      </c>
      <c r="E187" s="29">
        <v>3048.33</v>
      </c>
      <c r="F187" s="29">
        <v>58951.67</v>
      </c>
      <c r="G187" s="29">
        <v>62000</v>
      </c>
      <c r="H187" s="29">
        <v>3048.33</v>
      </c>
    </row>
    <row r="188" spans="1:8" ht="17.45" customHeight="1" x14ac:dyDescent="0.2">
      <c r="A188" s="32"/>
      <c r="B188" s="26">
        <v>42736</v>
      </c>
      <c r="C188" s="26">
        <v>43100</v>
      </c>
      <c r="D188" s="29">
        <v>62000</v>
      </c>
      <c r="E188" s="29">
        <v>6200</v>
      </c>
      <c r="F188" s="29">
        <v>52751.67</v>
      </c>
      <c r="G188" s="29">
        <v>62000</v>
      </c>
      <c r="H188" s="29">
        <v>6200</v>
      </c>
    </row>
    <row r="189" spans="1:8" ht="17.45" customHeight="1" x14ac:dyDescent="0.2">
      <c r="A189" s="32"/>
      <c r="B189" s="26">
        <v>43101</v>
      </c>
      <c r="C189" s="26">
        <v>43465</v>
      </c>
      <c r="D189" s="29">
        <v>62000</v>
      </c>
      <c r="E189" s="29">
        <v>6200</v>
      </c>
      <c r="F189" s="29">
        <v>46551.67</v>
      </c>
      <c r="G189" s="29">
        <v>62000</v>
      </c>
      <c r="H189" s="29">
        <v>6200</v>
      </c>
    </row>
    <row r="190" spans="1:8" ht="17.45" customHeight="1" x14ac:dyDescent="0.2">
      <c r="A190" s="32"/>
      <c r="B190" s="26">
        <v>43466</v>
      </c>
      <c r="C190" s="26">
        <v>43830</v>
      </c>
      <c r="D190" s="29">
        <v>62000</v>
      </c>
      <c r="E190" s="29">
        <v>6200</v>
      </c>
      <c r="F190" s="29">
        <v>40351.67</v>
      </c>
      <c r="G190" s="29">
        <v>62000</v>
      </c>
      <c r="H190" s="29">
        <v>6200</v>
      </c>
    </row>
    <row r="191" spans="1:8" ht="17.45" customHeight="1" x14ac:dyDescent="0.2">
      <c r="A191" s="32"/>
      <c r="B191" s="26">
        <v>43831</v>
      </c>
      <c r="C191" s="26">
        <v>44196</v>
      </c>
      <c r="D191" s="29">
        <v>62000</v>
      </c>
      <c r="E191" s="29">
        <v>6200</v>
      </c>
      <c r="F191" s="29">
        <v>34151.67</v>
      </c>
      <c r="G191" s="29">
        <v>62000</v>
      </c>
      <c r="H191" s="29">
        <v>6200</v>
      </c>
    </row>
    <row r="192" spans="1:8" ht="17.45" customHeight="1" x14ac:dyDescent="0.2">
      <c r="A192" s="32"/>
      <c r="B192" s="26">
        <v>44197</v>
      </c>
      <c r="C192" s="26">
        <v>44561</v>
      </c>
      <c r="D192" s="29">
        <v>62000</v>
      </c>
      <c r="E192" s="29">
        <v>6200</v>
      </c>
      <c r="F192" s="29">
        <v>27951.67</v>
      </c>
      <c r="G192" s="29">
        <v>62000</v>
      </c>
      <c r="H192" s="29">
        <v>6200</v>
      </c>
    </row>
    <row r="193" spans="1:8" ht="17.45" customHeight="1" x14ac:dyDescent="0.2">
      <c r="A193" s="32"/>
      <c r="B193" s="26">
        <v>44562</v>
      </c>
      <c r="C193" s="26">
        <v>44926</v>
      </c>
      <c r="D193" s="29">
        <v>62000</v>
      </c>
      <c r="E193" s="29">
        <v>6200</v>
      </c>
      <c r="F193" s="29">
        <v>21751.67</v>
      </c>
      <c r="G193" s="29">
        <v>62000</v>
      </c>
      <c r="H193" s="29">
        <v>6200</v>
      </c>
    </row>
    <row r="194" spans="1:8" ht="17.45" customHeight="1" x14ac:dyDescent="0.2">
      <c r="A194" s="32"/>
      <c r="B194" s="26">
        <v>44927</v>
      </c>
      <c r="C194" s="26">
        <v>45291</v>
      </c>
      <c r="D194" s="29">
        <v>62000</v>
      </c>
      <c r="E194" s="29">
        <v>6200</v>
      </c>
      <c r="F194" s="29">
        <v>15551.67</v>
      </c>
      <c r="G194" s="29">
        <v>62000</v>
      </c>
      <c r="H194" s="29">
        <v>6200</v>
      </c>
    </row>
    <row r="195" spans="1:8" ht="17.45" customHeight="1" x14ac:dyDescent="0.2">
      <c r="A195" s="32"/>
      <c r="B195" s="26">
        <v>45292</v>
      </c>
      <c r="C195" s="26">
        <v>45657</v>
      </c>
      <c r="D195" s="29">
        <v>62000</v>
      </c>
      <c r="E195" s="29">
        <v>6200</v>
      </c>
      <c r="F195" s="29">
        <v>9351.67</v>
      </c>
      <c r="G195" s="29">
        <v>62000</v>
      </c>
      <c r="H195" s="29">
        <v>6200</v>
      </c>
    </row>
    <row r="196" spans="1:8" ht="17.45" customHeight="1" x14ac:dyDescent="0.2">
      <c r="A196" s="32"/>
      <c r="B196" s="26">
        <v>45658</v>
      </c>
      <c r="C196" s="26">
        <v>46022</v>
      </c>
      <c r="D196" s="29">
        <v>62000</v>
      </c>
      <c r="E196" s="29">
        <v>6200</v>
      </c>
      <c r="F196" s="29">
        <v>3151.67</v>
      </c>
      <c r="G196" s="29">
        <v>62000</v>
      </c>
      <c r="H196" s="29">
        <v>6200</v>
      </c>
    </row>
    <row r="197" spans="1:8" ht="17.45" customHeight="1" x14ac:dyDescent="0.2">
      <c r="A197" s="32"/>
      <c r="B197" s="26">
        <v>46023</v>
      </c>
      <c r="C197" s="26">
        <v>46387</v>
      </c>
      <c r="D197" s="29">
        <v>62000</v>
      </c>
      <c r="E197" s="29">
        <v>3151.67</v>
      </c>
      <c r="F197" s="29">
        <v>0</v>
      </c>
      <c r="G197" s="29">
        <v>62000</v>
      </c>
      <c r="H197" s="29">
        <v>3151.67</v>
      </c>
    </row>
    <row r="198" spans="1:8" ht="0.75" customHeight="1" x14ac:dyDescent="0.2">
      <c r="A198" s="32"/>
      <c r="B198" s="44"/>
      <c r="C198" s="44"/>
      <c r="D198" s="44"/>
      <c r="E198" s="33"/>
      <c r="F198" s="45"/>
      <c r="G198" s="45"/>
      <c r="H198" s="34"/>
    </row>
    <row r="199" spans="1:8" ht="12.95" customHeight="1" x14ac:dyDescent="0.2">
      <c r="A199" s="32"/>
      <c r="B199" s="46"/>
      <c r="C199" s="46"/>
      <c r="D199" s="46"/>
      <c r="E199" s="35">
        <v>62000</v>
      </c>
      <c r="F199" s="47"/>
      <c r="G199" s="47"/>
      <c r="H199" s="35">
        <v>62000</v>
      </c>
    </row>
    <row r="200" spans="1:8" ht="0.75" customHeight="1" x14ac:dyDescent="0.2">
      <c r="A200" s="32"/>
      <c r="B200" s="39"/>
      <c r="C200" s="39"/>
      <c r="D200" s="39"/>
      <c r="E200" s="36"/>
      <c r="F200" s="40"/>
      <c r="G200" s="40"/>
      <c r="H200" s="37"/>
    </row>
    <row r="201" spans="1:8" ht="12.95" customHeight="1" x14ac:dyDescent="0.2">
      <c r="A201" s="41"/>
      <c r="B201" s="41"/>
      <c r="C201" s="41"/>
      <c r="D201" s="41"/>
      <c r="E201" s="38">
        <v>377500</v>
      </c>
      <c r="F201" s="42"/>
      <c r="G201" s="42"/>
      <c r="H201" s="38">
        <v>377500</v>
      </c>
    </row>
    <row r="203" spans="1:8" x14ac:dyDescent="0.2">
      <c r="D203" s="25" t="s">
        <v>400</v>
      </c>
      <c r="F203" s="30">
        <f>E4+E19+E64+E84+E99+E114+E123+E143+E158+E188</f>
        <v>35850</v>
      </c>
    </row>
    <row r="204" spans="1:8" x14ac:dyDescent="0.2">
      <c r="D204" s="25" t="s">
        <v>401</v>
      </c>
      <c r="F204" s="25">
        <f>F203/2</f>
        <v>17925</v>
      </c>
    </row>
    <row r="205" spans="1:8" x14ac:dyDescent="0.2">
      <c r="D205" s="25" t="s">
        <v>402</v>
      </c>
      <c r="F205" s="30">
        <f>E3+E18+E63+E83+E98+E113+E122+E142+E157+E187</f>
        <v>32386.43</v>
      </c>
    </row>
    <row r="206" spans="1:8" x14ac:dyDescent="0.2">
      <c r="D206" s="25" t="s">
        <v>403</v>
      </c>
      <c r="F206" s="30">
        <f>F205+F204</f>
        <v>50311.43</v>
      </c>
    </row>
  </sheetData>
  <mergeCells count="73">
    <mergeCell ref="A1:B1"/>
    <mergeCell ref="A2:H2"/>
    <mergeCell ref="B14:D14"/>
    <mergeCell ref="F14:G14"/>
    <mergeCell ref="B15:D15"/>
    <mergeCell ref="F15:G15"/>
    <mergeCell ref="B80:D80"/>
    <mergeCell ref="F80:G80"/>
    <mergeCell ref="B16:D16"/>
    <mergeCell ref="F16:G16"/>
    <mergeCell ref="A17:H17"/>
    <mergeCell ref="B59:D59"/>
    <mergeCell ref="F59:G59"/>
    <mergeCell ref="B60:D60"/>
    <mergeCell ref="F60:G60"/>
    <mergeCell ref="B61:D61"/>
    <mergeCell ref="F61:G61"/>
    <mergeCell ref="A62:H62"/>
    <mergeCell ref="B79:D79"/>
    <mergeCell ref="F79:G79"/>
    <mergeCell ref="B110:D110"/>
    <mergeCell ref="F110:G110"/>
    <mergeCell ref="B81:D81"/>
    <mergeCell ref="F81:G81"/>
    <mergeCell ref="A82:H82"/>
    <mergeCell ref="B94:D94"/>
    <mergeCell ref="F94:G94"/>
    <mergeCell ref="B95:D95"/>
    <mergeCell ref="F95:G95"/>
    <mergeCell ref="B96:D96"/>
    <mergeCell ref="F96:G96"/>
    <mergeCell ref="A97:H97"/>
    <mergeCell ref="B109:D109"/>
    <mergeCell ref="F109:G109"/>
    <mergeCell ref="B139:D139"/>
    <mergeCell ref="F139:G139"/>
    <mergeCell ref="B111:D111"/>
    <mergeCell ref="F111:G111"/>
    <mergeCell ref="A112:H112"/>
    <mergeCell ref="B118:D118"/>
    <mergeCell ref="F118:G118"/>
    <mergeCell ref="B119:D119"/>
    <mergeCell ref="F119:G119"/>
    <mergeCell ref="B120:D120"/>
    <mergeCell ref="F120:G120"/>
    <mergeCell ref="A121:H121"/>
    <mergeCell ref="B138:D138"/>
    <mergeCell ref="F138:G138"/>
    <mergeCell ref="B184:D184"/>
    <mergeCell ref="F184:G184"/>
    <mergeCell ref="B140:D140"/>
    <mergeCell ref="F140:G140"/>
    <mergeCell ref="A141:H141"/>
    <mergeCell ref="B153:D153"/>
    <mergeCell ref="F153:G153"/>
    <mergeCell ref="B154:D154"/>
    <mergeCell ref="F154:G154"/>
    <mergeCell ref="B155:D155"/>
    <mergeCell ref="F155:G155"/>
    <mergeCell ref="A156:H156"/>
    <mergeCell ref="B183:D183"/>
    <mergeCell ref="F183:G183"/>
    <mergeCell ref="B200:D200"/>
    <mergeCell ref="F200:G200"/>
    <mergeCell ref="A201:D201"/>
    <mergeCell ref="F201:G201"/>
    <mergeCell ref="B185:D185"/>
    <mergeCell ref="F185:G185"/>
    <mergeCell ref="A186:H186"/>
    <mergeCell ref="B198:D198"/>
    <mergeCell ref="F198:G198"/>
    <mergeCell ref="B199:D199"/>
    <mergeCell ref="F199:G199"/>
  </mergeCell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AA237-C1BF-47E1-9674-1F55282E4935}">
  <dimension ref="A1:M43"/>
  <sheetViews>
    <sheetView showGridLines="0" workbookViewId="0">
      <selection activeCell="F11" sqref="F11"/>
    </sheetView>
  </sheetViews>
  <sheetFormatPr baseColWidth="10" defaultRowHeight="12.75" x14ac:dyDescent="0.2"/>
  <cols>
    <col min="1" max="1" width="13.5703125" style="25" customWidth="1"/>
    <col min="2" max="2" width="8.85546875" style="25" customWidth="1"/>
    <col min="3" max="3" width="12.5703125" style="25" customWidth="1"/>
    <col min="4" max="5" width="7.85546875" style="25" customWidth="1"/>
    <col min="6" max="6" width="9.42578125" style="25" customWidth="1"/>
    <col min="7" max="7" width="12.28515625" style="25" customWidth="1"/>
    <col min="8" max="8" width="11.140625" style="25" customWidth="1"/>
    <col min="9" max="9" width="8" style="25" customWidth="1"/>
    <col min="10" max="10" width="20.140625" style="25" customWidth="1"/>
    <col min="11" max="256" width="11.42578125" style="25"/>
    <col min="257" max="257" width="13.5703125" style="25" customWidth="1"/>
    <col min="258" max="258" width="8.85546875" style="25" customWidth="1"/>
    <col min="259" max="259" width="12.5703125" style="25" customWidth="1"/>
    <col min="260" max="261" width="7.85546875" style="25" customWidth="1"/>
    <col min="262" max="262" width="9.42578125" style="25" customWidth="1"/>
    <col min="263" max="263" width="12.28515625" style="25" customWidth="1"/>
    <col min="264" max="264" width="11.140625" style="25" customWidth="1"/>
    <col min="265" max="265" width="8" style="25" customWidth="1"/>
    <col min="266" max="266" width="20.140625" style="25" customWidth="1"/>
    <col min="267" max="512" width="11.42578125" style="25"/>
    <col min="513" max="513" width="13.5703125" style="25" customWidth="1"/>
    <col min="514" max="514" width="8.85546875" style="25" customWidth="1"/>
    <col min="515" max="515" width="12.5703125" style="25" customWidth="1"/>
    <col min="516" max="517" width="7.85546875" style="25" customWidth="1"/>
    <col min="518" max="518" width="9.42578125" style="25" customWidth="1"/>
    <col min="519" max="519" width="12.28515625" style="25" customWidth="1"/>
    <col min="520" max="520" width="11.140625" style="25" customWidth="1"/>
    <col min="521" max="521" width="8" style="25" customWidth="1"/>
    <col min="522" max="522" width="20.140625" style="25" customWidth="1"/>
    <col min="523" max="768" width="11.42578125" style="25"/>
    <col min="769" max="769" width="13.5703125" style="25" customWidth="1"/>
    <col min="770" max="770" width="8.85546875" style="25" customWidth="1"/>
    <col min="771" max="771" width="12.5703125" style="25" customWidth="1"/>
    <col min="772" max="773" width="7.85546875" style="25" customWidth="1"/>
    <col min="774" max="774" width="9.42578125" style="25" customWidth="1"/>
    <col min="775" max="775" width="12.28515625" style="25" customWidth="1"/>
    <col min="776" max="776" width="11.140625" style="25" customWidth="1"/>
    <col min="777" max="777" width="8" style="25" customWidth="1"/>
    <col min="778" max="778" width="20.140625" style="25" customWidth="1"/>
    <col min="779" max="1024" width="11.42578125" style="25"/>
    <col min="1025" max="1025" width="13.5703125" style="25" customWidth="1"/>
    <col min="1026" max="1026" width="8.85546875" style="25" customWidth="1"/>
    <col min="1027" max="1027" width="12.5703125" style="25" customWidth="1"/>
    <col min="1028" max="1029" width="7.85546875" style="25" customWidth="1"/>
    <col min="1030" max="1030" width="9.42578125" style="25" customWidth="1"/>
    <col min="1031" max="1031" width="12.28515625" style="25" customWidth="1"/>
    <col min="1032" max="1032" width="11.140625" style="25" customWidth="1"/>
    <col min="1033" max="1033" width="8" style="25" customWidth="1"/>
    <col min="1034" max="1034" width="20.140625" style="25" customWidth="1"/>
    <col min="1035" max="1280" width="11.42578125" style="25"/>
    <col min="1281" max="1281" width="13.5703125" style="25" customWidth="1"/>
    <col min="1282" max="1282" width="8.85546875" style="25" customWidth="1"/>
    <col min="1283" max="1283" width="12.5703125" style="25" customWidth="1"/>
    <col min="1284" max="1285" width="7.85546875" style="25" customWidth="1"/>
    <col min="1286" max="1286" width="9.42578125" style="25" customWidth="1"/>
    <col min="1287" max="1287" width="12.28515625" style="25" customWidth="1"/>
    <col min="1288" max="1288" width="11.140625" style="25" customWidth="1"/>
    <col min="1289" max="1289" width="8" style="25" customWidth="1"/>
    <col min="1290" max="1290" width="20.140625" style="25" customWidth="1"/>
    <col min="1291" max="1536" width="11.42578125" style="25"/>
    <col min="1537" max="1537" width="13.5703125" style="25" customWidth="1"/>
    <col min="1538" max="1538" width="8.85546875" style="25" customWidth="1"/>
    <col min="1539" max="1539" width="12.5703125" style="25" customWidth="1"/>
    <col min="1540" max="1541" width="7.85546875" style="25" customWidth="1"/>
    <col min="1542" max="1542" width="9.42578125" style="25" customWidth="1"/>
    <col min="1543" max="1543" width="12.28515625" style="25" customWidth="1"/>
    <col min="1544" max="1544" width="11.140625" style="25" customWidth="1"/>
    <col min="1545" max="1545" width="8" style="25" customWidth="1"/>
    <col min="1546" max="1546" width="20.140625" style="25" customWidth="1"/>
    <col min="1547" max="1792" width="11.42578125" style="25"/>
    <col min="1793" max="1793" width="13.5703125" style="25" customWidth="1"/>
    <col min="1794" max="1794" width="8.85546875" style="25" customWidth="1"/>
    <col min="1795" max="1795" width="12.5703125" style="25" customWidth="1"/>
    <col min="1796" max="1797" width="7.85546875" style="25" customWidth="1"/>
    <col min="1798" max="1798" width="9.42578125" style="25" customWidth="1"/>
    <col min="1799" max="1799" width="12.28515625" style="25" customWidth="1"/>
    <col min="1800" max="1800" width="11.140625" style="25" customWidth="1"/>
    <col min="1801" max="1801" width="8" style="25" customWidth="1"/>
    <col min="1802" max="1802" width="20.140625" style="25" customWidth="1"/>
    <col min="1803" max="2048" width="11.42578125" style="25"/>
    <col min="2049" max="2049" width="13.5703125" style="25" customWidth="1"/>
    <col min="2050" max="2050" width="8.85546875" style="25" customWidth="1"/>
    <col min="2051" max="2051" width="12.5703125" style="25" customWidth="1"/>
    <col min="2052" max="2053" width="7.85546875" style="25" customWidth="1"/>
    <col min="2054" max="2054" width="9.42578125" style="25" customWidth="1"/>
    <col min="2055" max="2055" width="12.28515625" style="25" customWidth="1"/>
    <col min="2056" max="2056" width="11.140625" style="25" customWidth="1"/>
    <col min="2057" max="2057" width="8" style="25" customWidth="1"/>
    <col min="2058" max="2058" width="20.140625" style="25" customWidth="1"/>
    <col min="2059" max="2304" width="11.42578125" style="25"/>
    <col min="2305" max="2305" width="13.5703125" style="25" customWidth="1"/>
    <col min="2306" max="2306" width="8.85546875" style="25" customWidth="1"/>
    <col min="2307" max="2307" width="12.5703125" style="25" customWidth="1"/>
    <col min="2308" max="2309" width="7.85546875" style="25" customWidth="1"/>
    <col min="2310" max="2310" width="9.42578125" style="25" customWidth="1"/>
    <col min="2311" max="2311" width="12.28515625" style="25" customWidth="1"/>
    <col min="2312" max="2312" width="11.140625" style="25" customWidth="1"/>
    <col min="2313" max="2313" width="8" style="25" customWidth="1"/>
    <col min="2314" max="2314" width="20.140625" style="25" customWidth="1"/>
    <col min="2315" max="2560" width="11.42578125" style="25"/>
    <col min="2561" max="2561" width="13.5703125" style="25" customWidth="1"/>
    <col min="2562" max="2562" width="8.85546875" style="25" customWidth="1"/>
    <col min="2563" max="2563" width="12.5703125" style="25" customWidth="1"/>
    <col min="2564" max="2565" width="7.85546875" style="25" customWidth="1"/>
    <col min="2566" max="2566" width="9.42578125" style="25" customWidth="1"/>
    <col min="2567" max="2567" width="12.28515625" style="25" customWidth="1"/>
    <col min="2568" max="2568" width="11.140625" style="25" customWidth="1"/>
    <col min="2569" max="2569" width="8" style="25" customWidth="1"/>
    <col min="2570" max="2570" width="20.140625" style="25" customWidth="1"/>
    <col min="2571" max="2816" width="11.42578125" style="25"/>
    <col min="2817" max="2817" width="13.5703125" style="25" customWidth="1"/>
    <col min="2818" max="2818" width="8.85546875" style="25" customWidth="1"/>
    <col min="2819" max="2819" width="12.5703125" style="25" customWidth="1"/>
    <col min="2820" max="2821" width="7.85546875" style="25" customWidth="1"/>
    <col min="2822" max="2822" width="9.42578125" style="25" customWidth="1"/>
    <col min="2823" max="2823" width="12.28515625" style="25" customWidth="1"/>
    <col min="2824" max="2824" width="11.140625" style="25" customWidth="1"/>
    <col min="2825" max="2825" width="8" style="25" customWidth="1"/>
    <col min="2826" max="2826" width="20.140625" style="25" customWidth="1"/>
    <col min="2827" max="3072" width="11.42578125" style="25"/>
    <col min="3073" max="3073" width="13.5703125" style="25" customWidth="1"/>
    <col min="3074" max="3074" width="8.85546875" style="25" customWidth="1"/>
    <col min="3075" max="3075" width="12.5703125" style="25" customWidth="1"/>
    <col min="3076" max="3077" width="7.85546875" style="25" customWidth="1"/>
    <col min="3078" max="3078" width="9.42578125" style="25" customWidth="1"/>
    <col min="3079" max="3079" width="12.28515625" style="25" customWidth="1"/>
    <col min="3080" max="3080" width="11.140625" style="25" customWidth="1"/>
    <col min="3081" max="3081" width="8" style="25" customWidth="1"/>
    <col min="3082" max="3082" width="20.140625" style="25" customWidth="1"/>
    <col min="3083" max="3328" width="11.42578125" style="25"/>
    <col min="3329" max="3329" width="13.5703125" style="25" customWidth="1"/>
    <col min="3330" max="3330" width="8.85546875" style="25" customWidth="1"/>
    <col min="3331" max="3331" width="12.5703125" style="25" customWidth="1"/>
    <col min="3332" max="3333" width="7.85546875" style="25" customWidth="1"/>
    <col min="3334" max="3334" width="9.42578125" style="25" customWidth="1"/>
    <col min="3335" max="3335" width="12.28515625" style="25" customWidth="1"/>
    <col min="3336" max="3336" width="11.140625" style="25" customWidth="1"/>
    <col min="3337" max="3337" width="8" style="25" customWidth="1"/>
    <col min="3338" max="3338" width="20.140625" style="25" customWidth="1"/>
    <col min="3339" max="3584" width="11.42578125" style="25"/>
    <col min="3585" max="3585" width="13.5703125" style="25" customWidth="1"/>
    <col min="3586" max="3586" width="8.85546875" style="25" customWidth="1"/>
    <col min="3587" max="3587" width="12.5703125" style="25" customWidth="1"/>
    <col min="3588" max="3589" width="7.85546875" style="25" customWidth="1"/>
    <col min="3590" max="3590" width="9.42578125" style="25" customWidth="1"/>
    <col min="3591" max="3591" width="12.28515625" style="25" customWidth="1"/>
    <col min="3592" max="3592" width="11.140625" style="25" customWidth="1"/>
    <col min="3593" max="3593" width="8" style="25" customWidth="1"/>
    <col min="3594" max="3594" width="20.140625" style="25" customWidth="1"/>
    <col min="3595" max="3840" width="11.42578125" style="25"/>
    <col min="3841" max="3841" width="13.5703125" style="25" customWidth="1"/>
    <col min="3842" max="3842" width="8.85546875" style="25" customWidth="1"/>
    <col min="3843" max="3843" width="12.5703125" style="25" customWidth="1"/>
    <col min="3844" max="3845" width="7.85546875" style="25" customWidth="1"/>
    <col min="3846" max="3846" width="9.42578125" style="25" customWidth="1"/>
    <col min="3847" max="3847" width="12.28515625" style="25" customWidth="1"/>
    <col min="3848" max="3848" width="11.140625" style="25" customWidth="1"/>
    <col min="3849" max="3849" width="8" style="25" customWidth="1"/>
    <col min="3850" max="3850" width="20.140625" style="25" customWidth="1"/>
    <col min="3851" max="4096" width="11.42578125" style="25"/>
    <col min="4097" max="4097" width="13.5703125" style="25" customWidth="1"/>
    <col min="4098" max="4098" width="8.85546875" style="25" customWidth="1"/>
    <col min="4099" max="4099" width="12.5703125" style="25" customWidth="1"/>
    <col min="4100" max="4101" width="7.85546875" style="25" customWidth="1"/>
    <col min="4102" max="4102" width="9.42578125" style="25" customWidth="1"/>
    <col min="4103" max="4103" width="12.28515625" style="25" customWidth="1"/>
    <col min="4104" max="4104" width="11.140625" style="25" customWidth="1"/>
    <col min="4105" max="4105" width="8" style="25" customWidth="1"/>
    <col min="4106" max="4106" width="20.140625" style="25" customWidth="1"/>
    <col min="4107" max="4352" width="11.42578125" style="25"/>
    <col min="4353" max="4353" width="13.5703125" style="25" customWidth="1"/>
    <col min="4354" max="4354" width="8.85546875" style="25" customWidth="1"/>
    <col min="4355" max="4355" width="12.5703125" style="25" customWidth="1"/>
    <col min="4356" max="4357" width="7.85546875" style="25" customWidth="1"/>
    <col min="4358" max="4358" width="9.42578125" style="25" customWidth="1"/>
    <col min="4359" max="4359" width="12.28515625" style="25" customWidth="1"/>
    <col min="4360" max="4360" width="11.140625" style="25" customWidth="1"/>
    <col min="4361" max="4361" width="8" style="25" customWidth="1"/>
    <col min="4362" max="4362" width="20.140625" style="25" customWidth="1"/>
    <col min="4363" max="4608" width="11.42578125" style="25"/>
    <col min="4609" max="4609" width="13.5703125" style="25" customWidth="1"/>
    <col min="4610" max="4610" width="8.85546875" style="25" customWidth="1"/>
    <col min="4611" max="4611" width="12.5703125" style="25" customWidth="1"/>
    <col min="4612" max="4613" width="7.85546875" style="25" customWidth="1"/>
    <col min="4614" max="4614" width="9.42578125" style="25" customWidth="1"/>
    <col min="4615" max="4615" width="12.28515625" style="25" customWidth="1"/>
    <col min="4616" max="4616" width="11.140625" style="25" customWidth="1"/>
    <col min="4617" max="4617" width="8" style="25" customWidth="1"/>
    <col min="4618" max="4618" width="20.140625" style="25" customWidth="1"/>
    <col min="4619" max="4864" width="11.42578125" style="25"/>
    <col min="4865" max="4865" width="13.5703125" style="25" customWidth="1"/>
    <col min="4866" max="4866" width="8.85546875" style="25" customWidth="1"/>
    <col min="4867" max="4867" width="12.5703125" style="25" customWidth="1"/>
    <col min="4868" max="4869" width="7.85546875" style="25" customWidth="1"/>
    <col min="4870" max="4870" width="9.42578125" style="25" customWidth="1"/>
    <col min="4871" max="4871" width="12.28515625" style="25" customWidth="1"/>
    <col min="4872" max="4872" width="11.140625" style="25" customWidth="1"/>
    <col min="4873" max="4873" width="8" style="25" customWidth="1"/>
    <col min="4874" max="4874" width="20.140625" style="25" customWidth="1"/>
    <col min="4875" max="5120" width="11.42578125" style="25"/>
    <col min="5121" max="5121" width="13.5703125" style="25" customWidth="1"/>
    <col min="5122" max="5122" width="8.85546875" style="25" customWidth="1"/>
    <col min="5123" max="5123" width="12.5703125" style="25" customWidth="1"/>
    <col min="5124" max="5125" width="7.85546875" style="25" customWidth="1"/>
    <col min="5126" max="5126" width="9.42578125" style="25" customWidth="1"/>
    <col min="5127" max="5127" width="12.28515625" style="25" customWidth="1"/>
    <col min="5128" max="5128" width="11.140625" style="25" customWidth="1"/>
    <col min="5129" max="5129" width="8" style="25" customWidth="1"/>
    <col min="5130" max="5130" width="20.140625" style="25" customWidth="1"/>
    <col min="5131" max="5376" width="11.42578125" style="25"/>
    <col min="5377" max="5377" width="13.5703125" style="25" customWidth="1"/>
    <col min="5378" max="5378" width="8.85546875" style="25" customWidth="1"/>
    <col min="5379" max="5379" width="12.5703125" style="25" customWidth="1"/>
    <col min="5380" max="5381" width="7.85546875" style="25" customWidth="1"/>
    <col min="5382" max="5382" width="9.42578125" style="25" customWidth="1"/>
    <col min="5383" max="5383" width="12.28515625" style="25" customWidth="1"/>
    <col min="5384" max="5384" width="11.140625" style="25" customWidth="1"/>
    <col min="5385" max="5385" width="8" style="25" customWidth="1"/>
    <col min="5386" max="5386" width="20.140625" style="25" customWidth="1"/>
    <col min="5387" max="5632" width="11.42578125" style="25"/>
    <col min="5633" max="5633" width="13.5703125" style="25" customWidth="1"/>
    <col min="5634" max="5634" width="8.85546875" style="25" customWidth="1"/>
    <col min="5635" max="5635" width="12.5703125" style="25" customWidth="1"/>
    <col min="5636" max="5637" width="7.85546875" style="25" customWidth="1"/>
    <col min="5638" max="5638" width="9.42578125" style="25" customWidth="1"/>
    <col min="5639" max="5639" width="12.28515625" style="25" customWidth="1"/>
    <col min="5640" max="5640" width="11.140625" style="25" customWidth="1"/>
    <col min="5641" max="5641" width="8" style="25" customWidth="1"/>
    <col min="5642" max="5642" width="20.140625" style="25" customWidth="1"/>
    <col min="5643" max="5888" width="11.42578125" style="25"/>
    <col min="5889" max="5889" width="13.5703125" style="25" customWidth="1"/>
    <col min="5890" max="5890" width="8.85546875" style="25" customWidth="1"/>
    <col min="5891" max="5891" width="12.5703125" style="25" customWidth="1"/>
    <col min="5892" max="5893" width="7.85546875" style="25" customWidth="1"/>
    <col min="5894" max="5894" width="9.42578125" style="25" customWidth="1"/>
    <col min="5895" max="5895" width="12.28515625" style="25" customWidth="1"/>
    <col min="5896" max="5896" width="11.140625" style="25" customWidth="1"/>
    <col min="5897" max="5897" width="8" style="25" customWidth="1"/>
    <col min="5898" max="5898" width="20.140625" style="25" customWidth="1"/>
    <col min="5899" max="6144" width="11.42578125" style="25"/>
    <col min="6145" max="6145" width="13.5703125" style="25" customWidth="1"/>
    <col min="6146" max="6146" width="8.85546875" style="25" customWidth="1"/>
    <col min="6147" max="6147" width="12.5703125" style="25" customWidth="1"/>
    <col min="6148" max="6149" width="7.85546875" style="25" customWidth="1"/>
    <col min="6150" max="6150" width="9.42578125" style="25" customWidth="1"/>
    <col min="6151" max="6151" width="12.28515625" style="25" customWidth="1"/>
    <col min="6152" max="6152" width="11.140625" style="25" customWidth="1"/>
    <col min="6153" max="6153" width="8" style="25" customWidth="1"/>
    <col min="6154" max="6154" width="20.140625" style="25" customWidth="1"/>
    <col min="6155" max="6400" width="11.42578125" style="25"/>
    <col min="6401" max="6401" width="13.5703125" style="25" customWidth="1"/>
    <col min="6402" max="6402" width="8.85546875" style="25" customWidth="1"/>
    <col min="6403" max="6403" width="12.5703125" style="25" customWidth="1"/>
    <col min="6404" max="6405" width="7.85546875" style="25" customWidth="1"/>
    <col min="6406" max="6406" width="9.42578125" style="25" customWidth="1"/>
    <col min="6407" max="6407" width="12.28515625" style="25" customWidth="1"/>
    <col min="6408" max="6408" width="11.140625" style="25" customWidth="1"/>
    <col min="6409" max="6409" width="8" style="25" customWidth="1"/>
    <col min="6410" max="6410" width="20.140625" style="25" customWidth="1"/>
    <col min="6411" max="6656" width="11.42578125" style="25"/>
    <col min="6657" max="6657" width="13.5703125" style="25" customWidth="1"/>
    <col min="6658" max="6658" width="8.85546875" style="25" customWidth="1"/>
    <col min="6659" max="6659" width="12.5703125" style="25" customWidth="1"/>
    <col min="6660" max="6661" width="7.85546875" style="25" customWidth="1"/>
    <col min="6662" max="6662" width="9.42578125" style="25" customWidth="1"/>
    <col min="6663" max="6663" width="12.28515625" style="25" customWidth="1"/>
    <col min="6664" max="6664" width="11.140625" style="25" customWidth="1"/>
    <col min="6665" max="6665" width="8" style="25" customWidth="1"/>
    <col min="6666" max="6666" width="20.140625" style="25" customWidth="1"/>
    <col min="6667" max="6912" width="11.42578125" style="25"/>
    <col min="6913" max="6913" width="13.5703125" style="25" customWidth="1"/>
    <col min="6914" max="6914" width="8.85546875" style="25" customWidth="1"/>
    <col min="6915" max="6915" width="12.5703125" style="25" customWidth="1"/>
    <col min="6916" max="6917" width="7.85546875" style="25" customWidth="1"/>
    <col min="6918" max="6918" width="9.42578125" style="25" customWidth="1"/>
    <col min="6919" max="6919" width="12.28515625" style="25" customWidth="1"/>
    <col min="6920" max="6920" width="11.140625" style="25" customWidth="1"/>
    <col min="6921" max="6921" width="8" style="25" customWidth="1"/>
    <col min="6922" max="6922" width="20.140625" style="25" customWidth="1"/>
    <col min="6923" max="7168" width="11.42578125" style="25"/>
    <col min="7169" max="7169" width="13.5703125" style="25" customWidth="1"/>
    <col min="7170" max="7170" width="8.85546875" style="25" customWidth="1"/>
    <col min="7171" max="7171" width="12.5703125" style="25" customWidth="1"/>
    <col min="7172" max="7173" width="7.85546875" style="25" customWidth="1"/>
    <col min="7174" max="7174" width="9.42578125" style="25" customWidth="1"/>
    <col min="7175" max="7175" width="12.28515625" style="25" customWidth="1"/>
    <col min="7176" max="7176" width="11.140625" style="25" customWidth="1"/>
    <col min="7177" max="7177" width="8" style="25" customWidth="1"/>
    <col min="7178" max="7178" width="20.140625" style="25" customWidth="1"/>
    <col min="7179" max="7424" width="11.42578125" style="25"/>
    <col min="7425" max="7425" width="13.5703125" style="25" customWidth="1"/>
    <col min="7426" max="7426" width="8.85546875" style="25" customWidth="1"/>
    <col min="7427" max="7427" width="12.5703125" style="25" customWidth="1"/>
    <col min="7428" max="7429" width="7.85546875" style="25" customWidth="1"/>
    <col min="7430" max="7430" width="9.42578125" style="25" customWidth="1"/>
    <col min="7431" max="7431" width="12.28515625" style="25" customWidth="1"/>
    <col min="7432" max="7432" width="11.140625" style="25" customWidth="1"/>
    <col min="7433" max="7433" width="8" style="25" customWidth="1"/>
    <col min="7434" max="7434" width="20.140625" style="25" customWidth="1"/>
    <col min="7435" max="7680" width="11.42578125" style="25"/>
    <col min="7681" max="7681" width="13.5703125" style="25" customWidth="1"/>
    <col min="7682" max="7682" width="8.85546875" style="25" customWidth="1"/>
    <col min="7683" max="7683" width="12.5703125" style="25" customWidth="1"/>
    <col min="7684" max="7685" width="7.85546875" style="25" customWidth="1"/>
    <col min="7686" max="7686" width="9.42578125" style="25" customWidth="1"/>
    <col min="7687" max="7687" width="12.28515625" style="25" customWidth="1"/>
    <col min="7688" max="7688" width="11.140625" style="25" customWidth="1"/>
    <col min="7689" max="7689" width="8" style="25" customWidth="1"/>
    <col min="7690" max="7690" width="20.140625" style="25" customWidth="1"/>
    <col min="7691" max="7936" width="11.42578125" style="25"/>
    <col min="7937" max="7937" width="13.5703125" style="25" customWidth="1"/>
    <col min="7938" max="7938" width="8.85546875" style="25" customWidth="1"/>
    <col min="7939" max="7939" width="12.5703125" style="25" customWidth="1"/>
    <col min="7940" max="7941" width="7.85546875" style="25" customWidth="1"/>
    <col min="7942" max="7942" width="9.42578125" style="25" customWidth="1"/>
    <col min="7943" max="7943" width="12.28515625" style="25" customWidth="1"/>
    <col min="7944" max="7944" width="11.140625" style="25" customWidth="1"/>
    <col min="7945" max="7945" width="8" style="25" customWidth="1"/>
    <col min="7946" max="7946" width="20.140625" style="25" customWidth="1"/>
    <col min="7947" max="8192" width="11.42578125" style="25"/>
    <col min="8193" max="8193" width="13.5703125" style="25" customWidth="1"/>
    <col min="8194" max="8194" width="8.85546875" style="25" customWidth="1"/>
    <col min="8195" max="8195" width="12.5703125" style="25" customWidth="1"/>
    <col min="8196" max="8197" width="7.85546875" style="25" customWidth="1"/>
    <col min="8198" max="8198" width="9.42578125" style="25" customWidth="1"/>
    <col min="8199" max="8199" width="12.28515625" style="25" customWidth="1"/>
    <col min="8200" max="8200" width="11.140625" style="25" customWidth="1"/>
    <col min="8201" max="8201" width="8" style="25" customWidth="1"/>
    <col min="8202" max="8202" width="20.140625" style="25" customWidth="1"/>
    <col min="8203" max="8448" width="11.42578125" style="25"/>
    <col min="8449" max="8449" width="13.5703125" style="25" customWidth="1"/>
    <col min="8450" max="8450" width="8.85546875" style="25" customWidth="1"/>
    <col min="8451" max="8451" width="12.5703125" style="25" customWidth="1"/>
    <col min="8452" max="8453" width="7.85546875" style="25" customWidth="1"/>
    <col min="8454" max="8454" width="9.42578125" style="25" customWidth="1"/>
    <col min="8455" max="8455" width="12.28515625" style="25" customWidth="1"/>
    <col min="8456" max="8456" width="11.140625" style="25" customWidth="1"/>
    <col min="8457" max="8457" width="8" style="25" customWidth="1"/>
    <col min="8458" max="8458" width="20.140625" style="25" customWidth="1"/>
    <col min="8459" max="8704" width="11.42578125" style="25"/>
    <col min="8705" max="8705" width="13.5703125" style="25" customWidth="1"/>
    <col min="8706" max="8706" width="8.85546875" style="25" customWidth="1"/>
    <col min="8707" max="8707" width="12.5703125" style="25" customWidth="1"/>
    <col min="8708" max="8709" width="7.85546875" style="25" customWidth="1"/>
    <col min="8710" max="8710" width="9.42578125" style="25" customWidth="1"/>
    <col min="8711" max="8711" width="12.28515625" style="25" customWidth="1"/>
    <col min="8712" max="8712" width="11.140625" style="25" customWidth="1"/>
    <col min="8713" max="8713" width="8" style="25" customWidth="1"/>
    <col min="8714" max="8714" width="20.140625" style="25" customWidth="1"/>
    <col min="8715" max="8960" width="11.42578125" style="25"/>
    <col min="8961" max="8961" width="13.5703125" style="25" customWidth="1"/>
    <col min="8962" max="8962" width="8.85546875" style="25" customWidth="1"/>
    <col min="8963" max="8963" width="12.5703125" style="25" customWidth="1"/>
    <col min="8964" max="8965" width="7.85546875" style="25" customWidth="1"/>
    <col min="8966" max="8966" width="9.42578125" style="25" customWidth="1"/>
    <col min="8967" max="8967" width="12.28515625" style="25" customWidth="1"/>
    <col min="8968" max="8968" width="11.140625" style="25" customWidth="1"/>
    <col min="8969" max="8969" width="8" style="25" customWidth="1"/>
    <col min="8970" max="8970" width="20.140625" style="25" customWidth="1"/>
    <col min="8971" max="9216" width="11.42578125" style="25"/>
    <col min="9217" max="9217" width="13.5703125" style="25" customWidth="1"/>
    <col min="9218" max="9218" width="8.85546875" style="25" customWidth="1"/>
    <col min="9219" max="9219" width="12.5703125" style="25" customWidth="1"/>
    <col min="9220" max="9221" width="7.85546875" style="25" customWidth="1"/>
    <col min="9222" max="9222" width="9.42578125" style="25" customWidth="1"/>
    <col min="9223" max="9223" width="12.28515625" style="25" customWidth="1"/>
    <col min="9224" max="9224" width="11.140625" style="25" customWidth="1"/>
    <col min="9225" max="9225" width="8" style="25" customWidth="1"/>
    <col min="9226" max="9226" width="20.140625" style="25" customWidth="1"/>
    <col min="9227" max="9472" width="11.42578125" style="25"/>
    <col min="9473" max="9473" width="13.5703125" style="25" customWidth="1"/>
    <col min="9474" max="9474" width="8.85546875" style="25" customWidth="1"/>
    <col min="9475" max="9475" width="12.5703125" style="25" customWidth="1"/>
    <col min="9476" max="9477" width="7.85546875" style="25" customWidth="1"/>
    <col min="9478" max="9478" width="9.42578125" style="25" customWidth="1"/>
    <col min="9479" max="9479" width="12.28515625" style="25" customWidth="1"/>
    <col min="9480" max="9480" width="11.140625" style="25" customWidth="1"/>
    <col min="9481" max="9481" width="8" style="25" customWidth="1"/>
    <col min="9482" max="9482" width="20.140625" style="25" customWidth="1"/>
    <col min="9483" max="9728" width="11.42578125" style="25"/>
    <col min="9729" max="9729" width="13.5703125" style="25" customWidth="1"/>
    <col min="9730" max="9730" width="8.85546875" style="25" customWidth="1"/>
    <col min="9731" max="9731" width="12.5703125" style="25" customWidth="1"/>
    <col min="9732" max="9733" width="7.85546875" style="25" customWidth="1"/>
    <col min="9734" max="9734" width="9.42578125" style="25" customWidth="1"/>
    <col min="9735" max="9735" width="12.28515625" style="25" customWidth="1"/>
    <col min="9736" max="9736" width="11.140625" style="25" customWidth="1"/>
    <col min="9737" max="9737" width="8" style="25" customWidth="1"/>
    <col min="9738" max="9738" width="20.140625" style="25" customWidth="1"/>
    <col min="9739" max="9984" width="11.42578125" style="25"/>
    <col min="9985" max="9985" width="13.5703125" style="25" customWidth="1"/>
    <col min="9986" max="9986" width="8.85546875" style="25" customWidth="1"/>
    <col min="9987" max="9987" width="12.5703125" style="25" customWidth="1"/>
    <col min="9988" max="9989" width="7.85546875" style="25" customWidth="1"/>
    <col min="9990" max="9990" width="9.42578125" style="25" customWidth="1"/>
    <col min="9991" max="9991" width="12.28515625" style="25" customWidth="1"/>
    <col min="9992" max="9992" width="11.140625" style="25" customWidth="1"/>
    <col min="9993" max="9993" width="8" style="25" customWidth="1"/>
    <col min="9994" max="9994" width="20.140625" style="25" customWidth="1"/>
    <col min="9995" max="10240" width="11.42578125" style="25"/>
    <col min="10241" max="10241" width="13.5703125" style="25" customWidth="1"/>
    <col min="10242" max="10242" width="8.85546875" style="25" customWidth="1"/>
    <col min="10243" max="10243" width="12.5703125" style="25" customWidth="1"/>
    <col min="10244" max="10245" width="7.85546875" style="25" customWidth="1"/>
    <col min="10246" max="10246" width="9.42578125" style="25" customWidth="1"/>
    <col min="10247" max="10247" width="12.28515625" style="25" customWidth="1"/>
    <col min="10248" max="10248" width="11.140625" style="25" customWidth="1"/>
    <col min="10249" max="10249" width="8" style="25" customWidth="1"/>
    <col min="10250" max="10250" width="20.140625" style="25" customWidth="1"/>
    <col min="10251" max="10496" width="11.42578125" style="25"/>
    <col min="10497" max="10497" width="13.5703125" style="25" customWidth="1"/>
    <col min="10498" max="10498" width="8.85546875" style="25" customWidth="1"/>
    <col min="10499" max="10499" width="12.5703125" style="25" customWidth="1"/>
    <col min="10500" max="10501" width="7.85546875" style="25" customWidth="1"/>
    <col min="10502" max="10502" width="9.42578125" style="25" customWidth="1"/>
    <col min="10503" max="10503" width="12.28515625" style="25" customWidth="1"/>
    <col min="10504" max="10504" width="11.140625" style="25" customWidth="1"/>
    <col min="10505" max="10505" width="8" style="25" customWidth="1"/>
    <col min="10506" max="10506" width="20.140625" style="25" customWidth="1"/>
    <col min="10507" max="10752" width="11.42578125" style="25"/>
    <col min="10753" max="10753" width="13.5703125" style="25" customWidth="1"/>
    <col min="10754" max="10754" width="8.85546875" style="25" customWidth="1"/>
    <col min="10755" max="10755" width="12.5703125" style="25" customWidth="1"/>
    <col min="10756" max="10757" width="7.85546875" style="25" customWidth="1"/>
    <col min="10758" max="10758" width="9.42578125" style="25" customWidth="1"/>
    <col min="10759" max="10759" width="12.28515625" style="25" customWidth="1"/>
    <col min="10760" max="10760" width="11.140625" style="25" customWidth="1"/>
    <col min="10761" max="10761" width="8" style="25" customWidth="1"/>
    <col min="10762" max="10762" width="20.140625" style="25" customWidth="1"/>
    <col min="10763" max="11008" width="11.42578125" style="25"/>
    <col min="11009" max="11009" width="13.5703125" style="25" customWidth="1"/>
    <col min="11010" max="11010" width="8.85546875" style="25" customWidth="1"/>
    <col min="11011" max="11011" width="12.5703125" style="25" customWidth="1"/>
    <col min="11012" max="11013" width="7.85546875" style="25" customWidth="1"/>
    <col min="11014" max="11014" width="9.42578125" style="25" customWidth="1"/>
    <col min="11015" max="11015" width="12.28515625" style="25" customWidth="1"/>
    <col min="11016" max="11016" width="11.140625" style="25" customWidth="1"/>
    <col min="11017" max="11017" width="8" style="25" customWidth="1"/>
    <col min="11018" max="11018" width="20.140625" style="25" customWidth="1"/>
    <col min="11019" max="11264" width="11.42578125" style="25"/>
    <col min="11265" max="11265" width="13.5703125" style="25" customWidth="1"/>
    <col min="11266" max="11266" width="8.85546875" style="25" customWidth="1"/>
    <col min="11267" max="11267" width="12.5703125" style="25" customWidth="1"/>
    <col min="11268" max="11269" width="7.85546875" style="25" customWidth="1"/>
    <col min="11270" max="11270" width="9.42578125" style="25" customWidth="1"/>
    <col min="11271" max="11271" width="12.28515625" style="25" customWidth="1"/>
    <col min="11272" max="11272" width="11.140625" style="25" customWidth="1"/>
    <col min="11273" max="11273" width="8" style="25" customWidth="1"/>
    <col min="11274" max="11274" width="20.140625" style="25" customWidth="1"/>
    <col min="11275" max="11520" width="11.42578125" style="25"/>
    <col min="11521" max="11521" width="13.5703125" style="25" customWidth="1"/>
    <col min="11522" max="11522" width="8.85546875" style="25" customWidth="1"/>
    <col min="11523" max="11523" width="12.5703125" style="25" customWidth="1"/>
    <col min="11524" max="11525" width="7.85546875" style="25" customWidth="1"/>
    <col min="11526" max="11526" width="9.42578125" style="25" customWidth="1"/>
    <col min="11527" max="11527" width="12.28515625" style="25" customWidth="1"/>
    <col min="11528" max="11528" width="11.140625" style="25" customWidth="1"/>
    <col min="11529" max="11529" width="8" style="25" customWidth="1"/>
    <col min="11530" max="11530" width="20.140625" style="25" customWidth="1"/>
    <col min="11531" max="11776" width="11.42578125" style="25"/>
    <col min="11777" max="11777" width="13.5703125" style="25" customWidth="1"/>
    <col min="11778" max="11778" width="8.85546875" style="25" customWidth="1"/>
    <col min="11779" max="11779" width="12.5703125" style="25" customWidth="1"/>
    <col min="11780" max="11781" width="7.85546875" style="25" customWidth="1"/>
    <col min="11782" max="11782" width="9.42578125" style="25" customWidth="1"/>
    <col min="11783" max="11783" width="12.28515625" style="25" customWidth="1"/>
    <col min="11784" max="11784" width="11.140625" style="25" customWidth="1"/>
    <col min="11785" max="11785" width="8" style="25" customWidth="1"/>
    <col min="11786" max="11786" width="20.140625" style="25" customWidth="1"/>
    <col min="11787" max="12032" width="11.42578125" style="25"/>
    <col min="12033" max="12033" width="13.5703125" style="25" customWidth="1"/>
    <col min="12034" max="12034" width="8.85546875" style="25" customWidth="1"/>
    <col min="12035" max="12035" width="12.5703125" style="25" customWidth="1"/>
    <col min="12036" max="12037" width="7.85546875" style="25" customWidth="1"/>
    <col min="12038" max="12038" width="9.42578125" style="25" customWidth="1"/>
    <col min="12039" max="12039" width="12.28515625" style="25" customWidth="1"/>
    <col min="12040" max="12040" width="11.140625" style="25" customWidth="1"/>
    <col min="12041" max="12041" width="8" style="25" customWidth="1"/>
    <col min="12042" max="12042" width="20.140625" style="25" customWidth="1"/>
    <col min="12043" max="12288" width="11.42578125" style="25"/>
    <col min="12289" max="12289" width="13.5703125" style="25" customWidth="1"/>
    <col min="12290" max="12290" width="8.85546875" style="25" customWidth="1"/>
    <col min="12291" max="12291" width="12.5703125" style="25" customWidth="1"/>
    <col min="12292" max="12293" width="7.85546875" style="25" customWidth="1"/>
    <col min="12294" max="12294" width="9.42578125" style="25" customWidth="1"/>
    <col min="12295" max="12295" width="12.28515625" style="25" customWidth="1"/>
    <col min="12296" max="12296" width="11.140625" style="25" customWidth="1"/>
    <col min="12297" max="12297" width="8" style="25" customWidth="1"/>
    <col min="12298" max="12298" width="20.140625" style="25" customWidth="1"/>
    <col min="12299" max="12544" width="11.42578125" style="25"/>
    <col min="12545" max="12545" width="13.5703125" style="25" customWidth="1"/>
    <col min="12546" max="12546" width="8.85546875" style="25" customWidth="1"/>
    <col min="12547" max="12547" width="12.5703125" style="25" customWidth="1"/>
    <col min="12548" max="12549" width="7.85546875" style="25" customWidth="1"/>
    <col min="12550" max="12550" width="9.42578125" style="25" customWidth="1"/>
    <col min="12551" max="12551" width="12.28515625" style="25" customWidth="1"/>
    <col min="12552" max="12552" width="11.140625" style="25" customWidth="1"/>
    <col min="12553" max="12553" width="8" style="25" customWidth="1"/>
    <col min="12554" max="12554" width="20.140625" style="25" customWidth="1"/>
    <col min="12555" max="12800" width="11.42578125" style="25"/>
    <col min="12801" max="12801" width="13.5703125" style="25" customWidth="1"/>
    <col min="12802" max="12802" width="8.85546875" style="25" customWidth="1"/>
    <col min="12803" max="12803" width="12.5703125" style="25" customWidth="1"/>
    <col min="12804" max="12805" width="7.85546875" style="25" customWidth="1"/>
    <col min="12806" max="12806" width="9.42578125" style="25" customWidth="1"/>
    <col min="12807" max="12807" width="12.28515625" style="25" customWidth="1"/>
    <col min="12808" max="12808" width="11.140625" style="25" customWidth="1"/>
    <col min="12809" max="12809" width="8" style="25" customWidth="1"/>
    <col min="12810" max="12810" width="20.140625" style="25" customWidth="1"/>
    <col min="12811" max="13056" width="11.42578125" style="25"/>
    <col min="13057" max="13057" width="13.5703125" style="25" customWidth="1"/>
    <col min="13058" max="13058" width="8.85546875" style="25" customWidth="1"/>
    <col min="13059" max="13059" width="12.5703125" style="25" customWidth="1"/>
    <col min="13060" max="13061" width="7.85546875" style="25" customWidth="1"/>
    <col min="13062" max="13062" width="9.42578125" style="25" customWidth="1"/>
    <col min="13063" max="13063" width="12.28515625" style="25" customWidth="1"/>
    <col min="13064" max="13064" width="11.140625" style="25" customWidth="1"/>
    <col min="13065" max="13065" width="8" style="25" customWidth="1"/>
    <col min="13066" max="13066" width="20.140625" style="25" customWidth="1"/>
    <col min="13067" max="13312" width="11.42578125" style="25"/>
    <col min="13313" max="13313" width="13.5703125" style="25" customWidth="1"/>
    <col min="13314" max="13314" width="8.85546875" style="25" customWidth="1"/>
    <col min="13315" max="13315" width="12.5703125" style="25" customWidth="1"/>
    <col min="13316" max="13317" width="7.85546875" style="25" customWidth="1"/>
    <col min="13318" max="13318" width="9.42578125" style="25" customWidth="1"/>
    <col min="13319" max="13319" width="12.28515625" style="25" customWidth="1"/>
    <col min="13320" max="13320" width="11.140625" style="25" customWidth="1"/>
    <col min="13321" max="13321" width="8" style="25" customWidth="1"/>
    <col min="13322" max="13322" width="20.140625" style="25" customWidth="1"/>
    <col min="13323" max="13568" width="11.42578125" style="25"/>
    <col min="13569" max="13569" width="13.5703125" style="25" customWidth="1"/>
    <col min="13570" max="13570" width="8.85546875" style="25" customWidth="1"/>
    <col min="13571" max="13571" width="12.5703125" style="25" customWidth="1"/>
    <col min="13572" max="13573" width="7.85546875" style="25" customWidth="1"/>
    <col min="13574" max="13574" width="9.42578125" style="25" customWidth="1"/>
    <col min="13575" max="13575" width="12.28515625" style="25" customWidth="1"/>
    <col min="13576" max="13576" width="11.140625" style="25" customWidth="1"/>
    <col min="13577" max="13577" width="8" style="25" customWidth="1"/>
    <col min="13578" max="13578" width="20.140625" style="25" customWidth="1"/>
    <col min="13579" max="13824" width="11.42578125" style="25"/>
    <col min="13825" max="13825" width="13.5703125" style="25" customWidth="1"/>
    <col min="13826" max="13826" width="8.85546875" style="25" customWidth="1"/>
    <col min="13827" max="13827" width="12.5703125" style="25" customWidth="1"/>
    <col min="13828" max="13829" width="7.85546875" style="25" customWidth="1"/>
    <col min="13830" max="13830" width="9.42578125" style="25" customWidth="1"/>
    <col min="13831" max="13831" width="12.28515625" style="25" customWidth="1"/>
    <col min="13832" max="13832" width="11.140625" style="25" customWidth="1"/>
    <col min="13833" max="13833" width="8" style="25" customWidth="1"/>
    <col min="13834" max="13834" width="20.140625" style="25" customWidth="1"/>
    <col min="13835" max="14080" width="11.42578125" style="25"/>
    <col min="14081" max="14081" width="13.5703125" style="25" customWidth="1"/>
    <col min="14082" max="14082" width="8.85546875" style="25" customWidth="1"/>
    <col min="14083" max="14083" width="12.5703125" style="25" customWidth="1"/>
    <col min="14084" max="14085" width="7.85546875" style="25" customWidth="1"/>
    <col min="14086" max="14086" width="9.42578125" style="25" customWidth="1"/>
    <col min="14087" max="14087" width="12.28515625" style="25" customWidth="1"/>
    <col min="14088" max="14088" width="11.140625" style="25" customWidth="1"/>
    <col min="14089" max="14089" width="8" style="25" customWidth="1"/>
    <col min="14090" max="14090" width="20.140625" style="25" customWidth="1"/>
    <col min="14091" max="14336" width="11.42578125" style="25"/>
    <col min="14337" max="14337" width="13.5703125" style="25" customWidth="1"/>
    <col min="14338" max="14338" width="8.85546875" style="25" customWidth="1"/>
    <col min="14339" max="14339" width="12.5703125" style="25" customWidth="1"/>
    <col min="14340" max="14341" width="7.85546875" style="25" customWidth="1"/>
    <col min="14342" max="14342" width="9.42578125" style="25" customWidth="1"/>
    <col min="14343" max="14343" width="12.28515625" style="25" customWidth="1"/>
    <col min="14344" max="14344" width="11.140625" style="25" customWidth="1"/>
    <col min="14345" max="14345" width="8" style="25" customWidth="1"/>
    <col min="14346" max="14346" width="20.140625" style="25" customWidth="1"/>
    <col min="14347" max="14592" width="11.42578125" style="25"/>
    <col min="14593" max="14593" width="13.5703125" style="25" customWidth="1"/>
    <col min="14594" max="14594" width="8.85546875" style="25" customWidth="1"/>
    <col min="14595" max="14595" width="12.5703125" style="25" customWidth="1"/>
    <col min="14596" max="14597" width="7.85546875" style="25" customWidth="1"/>
    <col min="14598" max="14598" width="9.42578125" style="25" customWidth="1"/>
    <col min="14599" max="14599" width="12.28515625" style="25" customWidth="1"/>
    <col min="14600" max="14600" width="11.140625" style="25" customWidth="1"/>
    <col min="14601" max="14601" width="8" style="25" customWidth="1"/>
    <col min="14602" max="14602" width="20.140625" style="25" customWidth="1"/>
    <col min="14603" max="14848" width="11.42578125" style="25"/>
    <col min="14849" max="14849" width="13.5703125" style="25" customWidth="1"/>
    <col min="14850" max="14850" width="8.85546875" style="25" customWidth="1"/>
    <col min="14851" max="14851" width="12.5703125" style="25" customWidth="1"/>
    <col min="14852" max="14853" width="7.85546875" style="25" customWidth="1"/>
    <col min="14854" max="14854" width="9.42578125" style="25" customWidth="1"/>
    <col min="14855" max="14855" width="12.28515625" style="25" customWidth="1"/>
    <col min="14856" max="14856" width="11.140625" style="25" customWidth="1"/>
    <col min="14857" max="14857" width="8" style="25" customWidth="1"/>
    <col min="14858" max="14858" width="20.140625" style="25" customWidth="1"/>
    <col min="14859" max="15104" width="11.42578125" style="25"/>
    <col min="15105" max="15105" width="13.5703125" style="25" customWidth="1"/>
    <col min="15106" max="15106" width="8.85546875" style="25" customWidth="1"/>
    <col min="15107" max="15107" width="12.5703125" style="25" customWidth="1"/>
    <col min="15108" max="15109" width="7.85546875" style="25" customWidth="1"/>
    <col min="15110" max="15110" width="9.42578125" style="25" customWidth="1"/>
    <col min="15111" max="15111" width="12.28515625" style="25" customWidth="1"/>
    <col min="15112" max="15112" width="11.140625" style="25" customWidth="1"/>
    <col min="15113" max="15113" width="8" style="25" customWidth="1"/>
    <col min="15114" max="15114" width="20.140625" style="25" customWidth="1"/>
    <col min="15115" max="15360" width="11.42578125" style="25"/>
    <col min="15361" max="15361" width="13.5703125" style="25" customWidth="1"/>
    <col min="15362" max="15362" width="8.85546875" style="25" customWidth="1"/>
    <col min="15363" max="15363" width="12.5703125" style="25" customWidth="1"/>
    <col min="15364" max="15365" width="7.85546875" style="25" customWidth="1"/>
    <col min="15366" max="15366" width="9.42578125" style="25" customWidth="1"/>
    <col min="15367" max="15367" width="12.28515625" style="25" customWidth="1"/>
    <col min="15368" max="15368" width="11.140625" style="25" customWidth="1"/>
    <col min="15369" max="15369" width="8" style="25" customWidth="1"/>
    <col min="15370" max="15370" width="20.140625" style="25" customWidth="1"/>
    <col min="15371" max="15616" width="11.42578125" style="25"/>
    <col min="15617" max="15617" width="13.5703125" style="25" customWidth="1"/>
    <col min="15618" max="15618" width="8.85546875" style="25" customWidth="1"/>
    <col min="15619" max="15619" width="12.5703125" style="25" customWidth="1"/>
    <col min="15620" max="15621" width="7.85546875" style="25" customWidth="1"/>
    <col min="15622" max="15622" width="9.42578125" style="25" customWidth="1"/>
    <col min="15623" max="15623" width="12.28515625" style="25" customWidth="1"/>
    <col min="15624" max="15624" width="11.140625" style="25" customWidth="1"/>
    <col min="15625" max="15625" width="8" style="25" customWidth="1"/>
    <col min="15626" max="15626" width="20.140625" style="25" customWidth="1"/>
    <col min="15627" max="15872" width="11.42578125" style="25"/>
    <col min="15873" max="15873" width="13.5703125" style="25" customWidth="1"/>
    <col min="15874" max="15874" width="8.85546875" style="25" customWidth="1"/>
    <col min="15875" max="15875" width="12.5703125" style="25" customWidth="1"/>
    <col min="15876" max="15877" width="7.85546875" style="25" customWidth="1"/>
    <col min="15878" max="15878" width="9.42578125" style="25" customWidth="1"/>
    <col min="15879" max="15879" width="12.28515625" style="25" customWidth="1"/>
    <col min="15880" max="15880" width="11.140625" style="25" customWidth="1"/>
    <col min="15881" max="15881" width="8" style="25" customWidth="1"/>
    <col min="15882" max="15882" width="20.140625" style="25" customWidth="1"/>
    <col min="15883" max="16128" width="11.42578125" style="25"/>
    <col min="16129" max="16129" width="13.5703125" style="25" customWidth="1"/>
    <col min="16130" max="16130" width="8.85546875" style="25" customWidth="1"/>
    <col min="16131" max="16131" width="12.5703125" style="25" customWidth="1"/>
    <col min="16132" max="16133" width="7.85546875" style="25" customWidth="1"/>
    <col min="16134" max="16134" width="9.42578125" style="25" customWidth="1"/>
    <col min="16135" max="16135" width="12.28515625" style="25" customWidth="1"/>
    <col min="16136" max="16136" width="11.140625" style="25" customWidth="1"/>
    <col min="16137" max="16137" width="8" style="25" customWidth="1"/>
    <col min="16138" max="16138" width="20.140625" style="25" customWidth="1"/>
    <col min="16139" max="16384" width="11.42578125" style="25"/>
  </cols>
  <sheetData>
    <row r="1" spans="1:10" ht="12.95" customHeight="1" x14ac:dyDescent="0.2">
      <c r="A1" s="24" t="s">
        <v>30</v>
      </c>
      <c r="B1" s="24" t="s">
        <v>27</v>
      </c>
      <c r="C1" s="24" t="s">
        <v>404</v>
      </c>
      <c r="D1" s="24" t="s">
        <v>405</v>
      </c>
      <c r="E1" s="24" t="s">
        <v>406</v>
      </c>
      <c r="F1" s="24" t="s">
        <v>407</v>
      </c>
      <c r="G1" s="24" t="s">
        <v>408</v>
      </c>
      <c r="H1" s="24" t="s">
        <v>409</v>
      </c>
      <c r="I1" s="24" t="s">
        <v>410</v>
      </c>
      <c r="J1" s="24" t="s">
        <v>411</v>
      </c>
    </row>
    <row r="2" spans="1:10" ht="18.95" customHeight="1" x14ac:dyDescent="0.2">
      <c r="A2" s="27" t="s">
        <v>445</v>
      </c>
      <c r="B2" s="26">
        <v>44546</v>
      </c>
      <c r="C2" s="27" t="s">
        <v>446</v>
      </c>
      <c r="D2" s="29">
        <v>6483</v>
      </c>
      <c r="E2" s="29">
        <v>1296.5999999999999</v>
      </c>
      <c r="F2" s="29">
        <v>7779.6</v>
      </c>
      <c r="G2" s="29">
        <v>0</v>
      </c>
      <c r="H2" s="29">
        <v>7779.6</v>
      </c>
      <c r="I2" s="29">
        <v>0</v>
      </c>
      <c r="J2" s="27" t="s">
        <v>447</v>
      </c>
    </row>
    <row r="3" spans="1:10" ht="18.95" customHeight="1" x14ac:dyDescent="0.2">
      <c r="A3" s="27" t="s">
        <v>448</v>
      </c>
      <c r="B3" s="26">
        <v>44543</v>
      </c>
      <c r="C3" s="27" t="s">
        <v>449</v>
      </c>
      <c r="D3" s="29">
        <v>5979</v>
      </c>
      <c r="E3" s="29">
        <v>1195.8</v>
      </c>
      <c r="F3" s="29">
        <v>7174.8</v>
      </c>
      <c r="G3" s="29">
        <v>0</v>
      </c>
      <c r="H3" s="29">
        <v>7174.8</v>
      </c>
      <c r="I3" s="29">
        <v>7174.8</v>
      </c>
      <c r="J3" s="27" t="s">
        <v>447</v>
      </c>
    </row>
    <row r="4" spans="1:10" ht="18.95" customHeight="1" x14ac:dyDescent="0.2">
      <c r="A4" s="27" t="s">
        <v>450</v>
      </c>
      <c r="B4" s="26">
        <v>44536</v>
      </c>
      <c r="C4" s="27" t="s">
        <v>451</v>
      </c>
      <c r="D4" s="29">
        <v>6109</v>
      </c>
      <c r="E4" s="29">
        <v>1221.8</v>
      </c>
      <c r="F4" s="29">
        <v>7330.8</v>
      </c>
      <c r="G4" s="29">
        <v>0</v>
      </c>
      <c r="H4" s="29">
        <v>7330.8</v>
      </c>
      <c r="I4" s="29">
        <v>0</v>
      </c>
      <c r="J4" s="27" t="s">
        <v>447</v>
      </c>
    </row>
    <row r="5" spans="1:10" ht="18.95" customHeight="1" x14ac:dyDescent="0.2">
      <c r="A5" s="27" t="s">
        <v>452</v>
      </c>
      <c r="B5" s="26">
        <v>44525</v>
      </c>
      <c r="C5" s="27" t="s">
        <v>453</v>
      </c>
      <c r="D5" s="29">
        <v>6555</v>
      </c>
      <c r="E5" s="29">
        <v>1311</v>
      </c>
      <c r="F5" s="29">
        <v>7866</v>
      </c>
      <c r="G5" s="29">
        <v>0</v>
      </c>
      <c r="H5" s="29">
        <v>7866</v>
      </c>
      <c r="I5" s="29">
        <v>0</v>
      </c>
      <c r="J5" s="27" t="s">
        <v>447</v>
      </c>
    </row>
    <row r="6" spans="1:10" ht="18.95" customHeight="1" x14ac:dyDescent="0.2">
      <c r="A6" s="27" t="s">
        <v>454</v>
      </c>
      <c r="B6" s="26">
        <v>44522</v>
      </c>
      <c r="C6" s="27" t="s">
        <v>455</v>
      </c>
      <c r="D6" s="29">
        <v>6937</v>
      </c>
      <c r="E6" s="29">
        <v>1387.4</v>
      </c>
      <c r="F6" s="29">
        <v>8324.4</v>
      </c>
      <c r="G6" s="29">
        <v>0</v>
      </c>
      <c r="H6" s="29">
        <v>8324.4</v>
      </c>
      <c r="I6" s="29">
        <v>0</v>
      </c>
      <c r="J6" s="27" t="s">
        <v>447</v>
      </c>
    </row>
    <row r="7" spans="1:10" ht="18.95" customHeight="1" x14ac:dyDescent="0.2">
      <c r="A7" s="27" t="s">
        <v>456</v>
      </c>
      <c r="B7" s="26">
        <v>44509</v>
      </c>
      <c r="C7" s="27" t="s">
        <v>457</v>
      </c>
      <c r="D7" s="29">
        <v>6483</v>
      </c>
      <c r="E7" s="29">
        <v>1296.5999999999999</v>
      </c>
      <c r="F7" s="29">
        <v>7779.6</v>
      </c>
      <c r="G7" s="29">
        <v>0</v>
      </c>
      <c r="H7" s="29">
        <v>7779.6</v>
      </c>
      <c r="I7" s="29">
        <v>0</v>
      </c>
      <c r="J7" s="27" t="s">
        <v>447</v>
      </c>
    </row>
    <row r="8" spans="1:10" ht="18.95" customHeight="1" x14ac:dyDescent="0.2">
      <c r="A8" s="27" t="s">
        <v>458</v>
      </c>
      <c r="B8" s="26">
        <v>44497</v>
      </c>
      <c r="C8" s="27" t="s">
        <v>459</v>
      </c>
      <c r="D8" s="29">
        <v>4899</v>
      </c>
      <c r="E8" s="29">
        <v>979.8</v>
      </c>
      <c r="F8" s="29">
        <v>5878.8</v>
      </c>
      <c r="G8" s="29">
        <v>0</v>
      </c>
      <c r="H8" s="29">
        <v>5878.8</v>
      </c>
      <c r="I8" s="29">
        <v>0</v>
      </c>
      <c r="J8" s="27" t="s">
        <v>447</v>
      </c>
    </row>
    <row r="9" spans="1:10" ht="18.95" customHeight="1" x14ac:dyDescent="0.2">
      <c r="A9" s="27" t="s">
        <v>460</v>
      </c>
      <c r="B9" s="26">
        <v>44487</v>
      </c>
      <c r="C9" s="27" t="s">
        <v>461</v>
      </c>
      <c r="D9" s="29">
        <v>5929</v>
      </c>
      <c r="E9" s="29">
        <v>1185.8</v>
      </c>
      <c r="F9" s="29">
        <v>7114.8</v>
      </c>
      <c r="G9" s="29">
        <v>0</v>
      </c>
      <c r="H9" s="29">
        <v>7114.8</v>
      </c>
      <c r="I9" s="29">
        <v>0</v>
      </c>
      <c r="J9" s="27" t="s">
        <v>447</v>
      </c>
    </row>
    <row r="10" spans="1:10" ht="18.95" customHeight="1" x14ac:dyDescent="0.2">
      <c r="A10" s="27" t="s">
        <v>462</v>
      </c>
      <c r="B10" s="26">
        <v>44483</v>
      </c>
      <c r="C10" s="27" t="s">
        <v>463</v>
      </c>
      <c r="D10" s="29">
        <v>6505</v>
      </c>
      <c r="E10" s="29">
        <v>1301</v>
      </c>
      <c r="F10" s="29">
        <v>7806</v>
      </c>
      <c r="G10" s="29">
        <v>0</v>
      </c>
      <c r="H10" s="29">
        <v>7806</v>
      </c>
      <c r="I10" s="29">
        <v>0</v>
      </c>
      <c r="J10" s="27" t="s">
        <v>447</v>
      </c>
    </row>
    <row r="11" spans="1:10" ht="18.95" customHeight="1" x14ac:dyDescent="0.2">
      <c r="A11" s="27" t="s">
        <v>464</v>
      </c>
      <c r="B11" s="26">
        <v>44473</v>
      </c>
      <c r="C11" s="27" t="s">
        <v>465</v>
      </c>
      <c r="D11" s="29">
        <v>6051</v>
      </c>
      <c r="E11" s="29">
        <v>1210.2</v>
      </c>
      <c r="F11" s="29">
        <v>7261.2</v>
      </c>
      <c r="G11" s="29">
        <v>0</v>
      </c>
      <c r="H11" s="29">
        <v>7261.2</v>
      </c>
      <c r="I11" s="29">
        <v>0</v>
      </c>
      <c r="J11" s="27" t="s">
        <v>447</v>
      </c>
    </row>
    <row r="12" spans="1:10" ht="18.95" customHeight="1" x14ac:dyDescent="0.2">
      <c r="A12" s="27" t="s">
        <v>466</v>
      </c>
      <c r="B12" s="26">
        <v>44459</v>
      </c>
      <c r="C12" s="27" t="s">
        <v>467</v>
      </c>
      <c r="D12" s="29">
        <v>5569</v>
      </c>
      <c r="E12" s="29">
        <v>1113.8</v>
      </c>
      <c r="F12" s="29">
        <v>6682.8</v>
      </c>
      <c r="G12" s="29">
        <v>0</v>
      </c>
      <c r="H12" s="29">
        <v>6682.8</v>
      </c>
      <c r="I12" s="29">
        <v>0</v>
      </c>
      <c r="J12" s="27" t="s">
        <v>447</v>
      </c>
    </row>
    <row r="13" spans="1:10" ht="18.95" customHeight="1" x14ac:dyDescent="0.2">
      <c r="A13" s="27" t="s">
        <v>468</v>
      </c>
      <c r="B13" s="26">
        <v>44445</v>
      </c>
      <c r="C13" s="27" t="s">
        <v>469</v>
      </c>
      <c r="D13" s="29">
        <v>6411</v>
      </c>
      <c r="E13" s="29">
        <v>1282.2</v>
      </c>
      <c r="F13" s="29">
        <v>7693.2</v>
      </c>
      <c r="G13" s="29">
        <v>0</v>
      </c>
      <c r="H13" s="29">
        <v>7693.2</v>
      </c>
      <c r="I13" s="29">
        <v>0</v>
      </c>
      <c r="J13" s="27" t="s">
        <v>447</v>
      </c>
    </row>
    <row r="14" spans="1:10" ht="18.95" customHeight="1" x14ac:dyDescent="0.2">
      <c r="A14" s="27" t="s">
        <v>470</v>
      </c>
      <c r="B14" s="26">
        <v>44438</v>
      </c>
      <c r="C14" s="27" t="s">
        <v>449</v>
      </c>
      <c r="D14" s="29">
        <v>6987</v>
      </c>
      <c r="E14" s="29">
        <v>1397.4</v>
      </c>
      <c r="F14" s="29">
        <v>8384.4</v>
      </c>
      <c r="G14" s="29">
        <v>0</v>
      </c>
      <c r="H14" s="29">
        <v>8384.4</v>
      </c>
      <c r="I14" s="29">
        <v>0</v>
      </c>
      <c r="J14" s="27" t="s">
        <v>447</v>
      </c>
    </row>
    <row r="15" spans="1:10" ht="18.95" customHeight="1" x14ac:dyDescent="0.2">
      <c r="A15" s="27" t="s">
        <v>471</v>
      </c>
      <c r="B15" s="26">
        <v>44431</v>
      </c>
      <c r="C15" s="27" t="s">
        <v>472</v>
      </c>
      <c r="D15" s="29">
        <v>5475</v>
      </c>
      <c r="E15" s="29">
        <v>1095</v>
      </c>
      <c r="F15" s="29">
        <v>6570</v>
      </c>
      <c r="G15" s="29">
        <v>0</v>
      </c>
      <c r="H15" s="29">
        <v>6570</v>
      </c>
      <c r="I15" s="29">
        <v>0</v>
      </c>
      <c r="J15" s="27" t="s">
        <v>447</v>
      </c>
    </row>
    <row r="16" spans="1:10" ht="18.95" customHeight="1" x14ac:dyDescent="0.2">
      <c r="A16" s="27" t="s">
        <v>473</v>
      </c>
      <c r="B16" s="26">
        <v>44420</v>
      </c>
      <c r="C16" s="27" t="s">
        <v>474</v>
      </c>
      <c r="D16" s="29">
        <v>6411</v>
      </c>
      <c r="E16" s="29">
        <v>1282.2</v>
      </c>
      <c r="F16" s="29">
        <v>7693.2</v>
      </c>
      <c r="G16" s="29">
        <v>0</v>
      </c>
      <c r="H16" s="29">
        <v>7693.2</v>
      </c>
      <c r="I16" s="29">
        <v>0</v>
      </c>
      <c r="J16" s="27" t="s">
        <v>447</v>
      </c>
    </row>
    <row r="17" spans="1:10" ht="18.95" customHeight="1" x14ac:dyDescent="0.2">
      <c r="A17" s="27" t="s">
        <v>475</v>
      </c>
      <c r="B17" s="26">
        <v>44411</v>
      </c>
      <c r="C17" s="27" t="s">
        <v>446</v>
      </c>
      <c r="D17" s="29">
        <v>5907</v>
      </c>
      <c r="E17" s="29">
        <v>1181.4000000000001</v>
      </c>
      <c r="F17" s="29">
        <v>7088.4</v>
      </c>
      <c r="G17" s="29">
        <v>0</v>
      </c>
      <c r="H17" s="29">
        <v>7088.4</v>
      </c>
      <c r="I17" s="29">
        <v>0</v>
      </c>
      <c r="J17" s="27" t="s">
        <v>447</v>
      </c>
    </row>
    <row r="18" spans="1:10" ht="18.95" customHeight="1" x14ac:dyDescent="0.2">
      <c r="A18" s="27" t="s">
        <v>476</v>
      </c>
      <c r="B18" s="26">
        <v>44406</v>
      </c>
      <c r="C18" s="27" t="s">
        <v>477</v>
      </c>
      <c r="D18" s="29">
        <v>6159</v>
      </c>
      <c r="E18" s="29">
        <v>1231.8</v>
      </c>
      <c r="F18" s="29">
        <v>7390.8</v>
      </c>
      <c r="G18" s="29">
        <v>0</v>
      </c>
      <c r="H18" s="29">
        <v>7390.8</v>
      </c>
      <c r="I18" s="29">
        <v>0</v>
      </c>
      <c r="J18" s="27" t="s">
        <v>447</v>
      </c>
    </row>
    <row r="19" spans="1:10" ht="18.95" customHeight="1" x14ac:dyDescent="0.2">
      <c r="A19" s="27" t="s">
        <v>478</v>
      </c>
      <c r="B19" s="26">
        <v>44404</v>
      </c>
      <c r="C19" s="27" t="s">
        <v>479</v>
      </c>
      <c r="D19" s="29">
        <v>5907</v>
      </c>
      <c r="E19" s="29">
        <v>1181.4000000000001</v>
      </c>
      <c r="F19" s="29">
        <v>7088.4</v>
      </c>
      <c r="G19" s="29">
        <v>0</v>
      </c>
      <c r="H19" s="29">
        <v>7088.4</v>
      </c>
      <c r="I19" s="29">
        <v>0</v>
      </c>
      <c r="J19" s="27" t="s">
        <v>447</v>
      </c>
    </row>
    <row r="20" spans="1:10" ht="18.95" customHeight="1" x14ac:dyDescent="0.2">
      <c r="A20" s="27" t="s">
        <v>480</v>
      </c>
      <c r="B20" s="26">
        <v>44402</v>
      </c>
      <c r="C20" s="27" t="s">
        <v>481</v>
      </c>
      <c r="D20" s="29">
        <v>6483</v>
      </c>
      <c r="E20" s="29">
        <v>1296.5999999999999</v>
      </c>
      <c r="F20" s="29">
        <v>7779.6</v>
      </c>
      <c r="G20" s="29">
        <v>0</v>
      </c>
      <c r="H20" s="29">
        <v>7779.6</v>
      </c>
      <c r="I20" s="29">
        <v>0</v>
      </c>
      <c r="J20" s="27" t="s">
        <v>447</v>
      </c>
    </row>
    <row r="21" spans="1:10" ht="18.95" customHeight="1" x14ac:dyDescent="0.2">
      <c r="A21" s="27" t="s">
        <v>482</v>
      </c>
      <c r="B21" s="26">
        <v>44392</v>
      </c>
      <c r="C21" s="27" t="s">
        <v>483</v>
      </c>
      <c r="D21" s="29">
        <v>1443</v>
      </c>
      <c r="E21" s="29">
        <v>288.60000000000002</v>
      </c>
      <c r="F21" s="29">
        <v>1731.6</v>
      </c>
      <c r="G21" s="29">
        <v>0</v>
      </c>
      <c r="H21" s="29">
        <v>1731.6</v>
      </c>
      <c r="I21" s="29">
        <v>0</v>
      </c>
      <c r="J21" s="27" t="s">
        <v>447</v>
      </c>
    </row>
    <row r="22" spans="1:10" ht="18.95" customHeight="1" x14ac:dyDescent="0.2">
      <c r="A22" s="27" t="s">
        <v>484</v>
      </c>
      <c r="B22" s="26">
        <v>44375</v>
      </c>
      <c r="C22" s="27" t="s">
        <v>485</v>
      </c>
      <c r="D22" s="29">
        <v>5403</v>
      </c>
      <c r="E22" s="29">
        <v>1080.5999999999999</v>
      </c>
      <c r="F22" s="29">
        <v>6483.6</v>
      </c>
      <c r="G22" s="29">
        <v>0</v>
      </c>
      <c r="H22" s="29">
        <v>6483.6</v>
      </c>
      <c r="I22" s="29">
        <v>0</v>
      </c>
      <c r="J22" s="27" t="s">
        <v>447</v>
      </c>
    </row>
    <row r="23" spans="1:10" ht="18.95" customHeight="1" x14ac:dyDescent="0.2">
      <c r="A23" s="27" t="s">
        <v>486</v>
      </c>
      <c r="B23" s="26">
        <v>44364</v>
      </c>
      <c r="C23" s="27" t="s">
        <v>453</v>
      </c>
      <c r="D23" s="29">
        <v>9255</v>
      </c>
      <c r="E23" s="29">
        <v>1851</v>
      </c>
      <c r="F23" s="29">
        <v>11106</v>
      </c>
      <c r="G23" s="29">
        <v>0</v>
      </c>
      <c r="H23" s="29">
        <v>11106</v>
      </c>
      <c r="I23" s="29">
        <v>0</v>
      </c>
      <c r="J23" s="27" t="s">
        <v>447</v>
      </c>
    </row>
    <row r="24" spans="1:10" ht="18.95" customHeight="1" x14ac:dyDescent="0.2">
      <c r="A24" s="27" t="s">
        <v>487</v>
      </c>
      <c r="B24" s="26">
        <v>44343</v>
      </c>
      <c r="C24" s="27" t="s">
        <v>472</v>
      </c>
      <c r="D24" s="29">
        <v>4899</v>
      </c>
      <c r="E24" s="29">
        <v>979.8</v>
      </c>
      <c r="F24" s="29">
        <v>5878.8</v>
      </c>
      <c r="G24" s="29">
        <v>0</v>
      </c>
      <c r="H24" s="29">
        <v>5878.8</v>
      </c>
      <c r="I24" s="29">
        <v>0</v>
      </c>
      <c r="J24" s="27" t="s">
        <v>447</v>
      </c>
    </row>
    <row r="25" spans="1:10" ht="18.95" customHeight="1" x14ac:dyDescent="0.2">
      <c r="A25" s="27" t="s">
        <v>488</v>
      </c>
      <c r="B25" s="26">
        <v>44327</v>
      </c>
      <c r="C25" s="27" t="s">
        <v>451</v>
      </c>
      <c r="D25" s="29">
        <v>3747</v>
      </c>
      <c r="E25" s="29">
        <v>749.4</v>
      </c>
      <c r="F25" s="29">
        <v>4496.3999999999996</v>
      </c>
      <c r="G25" s="29">
        <v>0</v>
      </c>
      <c r="H25" s="29">
        <v>4496.3999999999996</v>
      </c>
      <c r="I25" s="29">
        <v>0</v>
      </c>
      <c r="J25" s="27" t="s">
        <v>447</v>
      </c>
    </row>
    <row r="26" spans="1:10" ht="18.95" customHeight="1" x14ac:dyDescent="0.2">
      <c r="A26" s="27" t="s">
        <v>489</v>
      </c>
      <c r="B26" s="26">
        <v>44319</v>
      </c>
      <c r="C26" s="27" t="s">
        <v>459</v>
      </c>
      <c r="D26" s="29">
        <v>2199</v>
      </c>
      <c r="E26" s="29">
        <v>439.8</v>
      </c>
      <c r="F26" s="29">
        <v>2638.8</v>
      </c>
      <c r="G26" s="29">
        <v>0</v>
      </c>
      <c r="H26" s="29">
        <v>2638.8</v>
      </c>
      <c r="I26" s="29">
        <v>0</v>
      </c>
      <c r="J26" s="27" t="s">
        <v>447</v>
      </c>
    </row>
    <row r="27" spans="1:10" ht="18.95" customHeight="1" x14ac:dyDescent="0.2">
      <c r="A27" s="27" t="s">
        <v>490</v>
      </c>
      <c r="B27" s="26">
        <v>44315</v>
      </c>
      <c r="C27" s="27" t="s">
        <v>455</v>
      </c>
      <c r="D27" s="29">
        <v>5929</v>
      </c>
      <c r="E27" s="29">
        <v>1185.8</v>
      </c>
      <c r="F27" s="29">
        <v>7114.8</v>
      </c>
      <c r="G27" s="29">
        <v>0</v>
      </c>
      <c r="H27" s="29">
        <v>7114.8</v>
      </c>
      <c r="I27" s="29">
        <v>0</v>
      </c>
      <c r="J27" s="27" t="s">
        <v>447</v>
      </c>
    </row>
    <row r="28" spans="1:10" ht="18.95" customHeight="1" x14ac:dyDescent="0.2">
      <c r="A28" s="27" t="s">
        <v>491</v>
      </c>
      <c r="B28" s="26">
        <v>44312</v>
      </c>
      <c r="C28" s="27" t="s">
        <v>451</v>
      </c>
      <c r="D28" s="29">
        <v>2113</v>
      </c>
      <c r="E28" s="29">
        <v>422.6</v>
      </c>
      <c r="F28" s="29">
        <v>2535.6</v>
      </c>
      <c r="G28" s="29">
        <v>0</v>
      </c>
      <c r="H28" s="29">
        <v>2535.6</v>
      </c>
      <c r="I28" s="29">
        <v>0</v>
      </c>
      <c r="J28" s="27" t="s">
        <v>447</v>
      </c>
    </row>
    <row r="29" spans="1:10" ht="18.95" customHeight="1" x14ac:dyDescent="0.2">
      <c r="A29" s="27" t="s">
        <v>492</v>
      </c>
      <c r="B29" s="26">
        <v>44311</v>
      </c>
      <c r="C29" s="27" t="s">
        <v>461</v>
      </c>
      <c r="D29" s="29">
        <v>5425</v>
      </c>
      <c r="E29" s="29">
        <v>1085</v>
      </c>
      <c r="F29" s="29">
        <v>6510</v>
      </c>
      <c r="G29" s="29">
        <v>0</v>
      </c>
      <c r="H29" s="29">
        <v>6510</v>
      </c>
      <c r="I29" s="29">
        <v>0</v>
      </c>
      <c r="J29" s="27" t="s">
        <v>447</v>
      </c>
    </row>
    <row r="30" spans="1:10" ht="18.95" customHeight="1" x14ac:dyDescent="0.2">
      <c r="A30" s="27" t="s">
        <v>493</v>
      </c>
      <c r="B30" s="26">
        <v>44306</v>
      </c>
      <c r="C30" s="27" t="s">
        <v>494</v>
      </c>
      <c r="D30" s="29">
        <v>4635</v>
      </c>
      <c r="E30" s="29">
        <v>927</v>
      </c>
      <c r="F30" s="29">
        <v>5562</v>
      </c>
      <c r="G30" s="29">
        <v>0</v>
      </c>
      <c r="H30" s="29">
        <v>5562</v>
      </c>
      <c r="I30" s="29">
        <v>0</v>
      </c>
      <c r="J30" s="27" t="s">
        <v>447</v>
      </c>
    </row>
    <row r="31" spans="1:10" ht="18.95" customHeight="1" x14ac:dyDescent="0.2">
      <c r="A31" s="27" t="s">
        <v>495</v>
      </c>
      <c r="B31" s="26">
        <v>44291</v>
      </c>
      <c r="C31" s="27" t="s">
        <v>449</v>
      </c>
      <c r="D31" s="29">
        <v>2887</v>
      </c>
      <c r="E31" s="29">
        <v>577.4</v>
      </c>
      <c r="F31" s="29">
        <v>3464.4</v>
      </c>
      <c r="G31" s="29">
        <v>0</v>
      </c>
      <c r="H31" s="29">
        <v>3464.4</v>
      </c>
      <c r="I31" s="29">
        <v>0</v>
      </c>
      <c r="J31" s="27" t="s">
        <v>447</v>
      </c>
    </row>
    <row r="32" spans="1:10" ht="18.95" customHeight="1" x14ac:dyDescent="0.2">
      <c r="A32" s="27" t="s">
        <v>496</v>
      </c>
      <c r="B32" s="26">
        <v>44278</v>
      </c>
      <c r="C32" s="27" t="s">
        <v>497</v>
      </c>
      <c r="D32" s="29">
        <v>5775</v>
      </c>
      <c r="E32" s="29">
        <v>1155</v>
      </c>
      <c r="F32" s="29">
        <v>6930</v>
      </c>
      <c r="G32" s="29">
        <v>0</v>
      </c>
      <c r="H32" s="29">
        <v>6930</v>
      </c>
      <c r="I32" s="29">
        <v>6930</v>
      </c>
      <c r="J32" s="27" t="s">
        <v>447</v>
      </c>
    </row>
    <row r="33" spans="1:13" ht="18.95" customHeight="1" x14ac:dyDescent="0.2">
      <c r="A33" s="27" t="s">
        <v>498</v>
      </c>
      <c r="B33" s="26">
        <v>44269</v>
      </c>
      <c r="C33" s="27" t="s">
        <v>459</v>
      </c>
      <c r="D33" s="29">
        <v>7295</v>
      </c>
      <c r="E33" s="29">
        <v>1459</v>
      </c>
      <c r="F33" s="29">
        <v>8754</v>
      </c>
      <c r="G33" s="29">
        <v>0</v>
      </c>
      <c r="H33" s="29">
        <v>8754</v>
      </c>
      <c r="I33" s="29">
        <v>0</v>
      </c>
      <c r="J33" s="27" t="s">
        <v>447</v>
      </c>
    </row>
    <row r="34" spans="1:13" ht="18.95" customHeight="1" x14ac:dyDescent="0.2">
      <c r="A34" s="27" t="s">
        <v>499</v>
      </c>
      <c r="B34" s="26">
        <v>44263</v>
      </c>
      <c r="C34" s="27" t="s">
        <v>500</v>
      </c>
      <c r="D34" s="29">
        <v>4027</v>
      </c>
      <c r="E34" s="29">
        <v>805.4</v>
      </c>
      <c r="F34" s="29">
        <v>4832.3999999999996</v>
      </c>
      <c r="G34" s="29">
        <v>0</v>
      </c>
      <c r="H34" s="29">
        <v>4832.3999999999996</v>
      </c>
      <c r="I34" s="29">
        <v>0</v>
      </c>
      <c r="J34" s="27" t="s">
        <v>447</v>
      </c>
    </row>
    <row r="35" spans="1:13" ht="18.95" customHeight="1" x14ac:dyDescent="0.2">
      <c r="A35" s="27" t="s">
        <v>501</v>
      </c>
      <c r="B35" s="26">
        <v>44259</v>
      </c>
      <c r="C35" s="27" t="s">
        <v>463</v>
      </c>
      <c r="D35" s="29">
        <v>4315</v>
      </c>
      <c r="E35" s="29">
        <v>863</v>
      </c>
      <c r="F35" s="29">
        <v>5178</v>
      </c>
      <c r="G35" s="29">
        <v>0</v>
      </c>
      <c r="H35" s="29">
        <v>5178</v>
      </c>
      <c r="I35" s="29">
        <v>0</v>
      </c>
      <c r="J35" s="27" t="s">
        <v>447</v>
      </c>
    </row>
    <row r="36" spans="1:13" ht="18.95" customHeight="1" x14ac:dyDescent="0.2">
      <c r="A36" s="27" t="s">
        <v>502</v>
      </c>
      <c r="B36" s="26" t="s">
        <v>224</v>
      </c>
      <c r="C36" s="27" t="s">
        <v>467</v>
      </c>
      <c r="D36" s="29">
        <v>7055</v>
      </c>
      <c r="E36" s="29">
        <v>1411</v>
      </c>
      <c r="F36" s="29">
        <v>8466</v>
      </c>
      <c r="G36" s="29">
        <v>0</v>
      </c>
      <c r="H36" s="29">
        <v>8466</v>
      </c>
      <c r="I36" s="29">
        <v>0</v>
      </c>
      <c r="J36" s="27" t="s">
        <v>447</v>
      </c>
    </row>
    <row r="37" spans="1:13" ht="18.95" customHeight="1" x14ac:dyDescent="0.2">
      <c r="A37" s="27" t="s">
        <v>503</v>
      </c>
      <c r="B37" s="26">
        <v>44251</v>
      </c>
      <c r="C37" s="27" t="s">
        <v>467</v>
      </c>
      <c r="D37" s="29">
        <v>2305</v>
      </c>
      <c r="E37" s="29">
        <v>461</v>
      </c>
      <c r="F37" s="29">
        <v>2766</v>
      </c>
      <c r="G37" s="29">
        <v>0</v>
      </c>
      <c r="H37" s="29">
        <v>2766</v>
      </c>
      <c r="I37" s="29">
        <v>0</v>
      </c>
      <c r="J37" s="27" t="s">
        <v>447</v>
      </c>
    </row>
    <row r="38" spans="1:13" ht="18.95" customHeight="1" x14ac:dyDescent="0.2">
      <c r="A38" s="27" t="s">
        <v>504</v>
      </c>
      <c r="B38" s="26">
        <v>44242</v>
      </c>
      <c r="C38" s="27" t="s">
        <v>451</v>
      </c>
      <c r="D38" s="29">
        <v>2305</v>
      </c>
      <c r="E38" s="29">
        <v>461</v>
      </c>
      <c r="F38" s="29">
        <v>2766</v>
      </c>
      <c r="G38" s="29">
        <v>0</v>
      </c>
      <c r="H38" s="29">
        <v>2766</v>
      </c>
      <c r="I38" s="29">
        <v>0</v>
      </c>
      <c r="J38" s="27" t="s">
        <v>447</v>
      </c>
    </row>
    <row r="39" spans="1:13" ht="18.95" customHeight="1" x14ac:dyDescent="0.2">
      <c r="A39" s="27" t="s">
        <v>505</v>
      </c>
      <c r="B39" s="26">
        <v>44228</v>
      </c>
      <c r="C39" s="27" t="s">
        <v>463</v>
      </c>
      <c r="D39" s="29">
        <v>20215</v>
      </c>
      <c r="E39" s="29">
        <v>4043</v>
      </c>
      <c r="F39" s="29">
        <v>24258</v>
      </c>
      <c r="G39" s="29">
        <v>0</v>
      </c>
      <c r="H39" s="29">
        <v>24258</v>
      </c>
      <c r="I39" s="29">
        <v>0</v>
      </c>
      <c r="J39" s="27" t="s">
        <v>447</v>
      </c>
    </row>
    <row r="40" spans="1:13" ht="18.95" customHeight="1" x14ac:dyDescent="0.2">
      <c r="A40" s="27" t="s">
        <v>506</v>
      </c>
      <c r="B40" s="26">
        <v>44216</v>
      </c>
      <c r="C40" s="27" t="s">
        <v>500</v>
      </c>
      <c r="D40" s="29">
        <v>2925</v>
      </c>
      <c r="E40" s="29">
        <v>585</v>
      </c>
      <c r="F40" s="29">
        <v>3510</v>
      </c>
      <c r="G40" s="29">
        <v>0</v>
      </c>
      <c r="H40" s="29">
        <v>3510</v>
      </c>
      <c r="I40" s="29">
        <v>0</v>
      </c>
      <c r="J40" s="27" t="s">
        <v>447</v>
      </c>
    </row>
    <row r="41" spans="1:13" ht="18.95" customHeight="1" x14ac:dyDescent="0.2">
      <c r="A41" s="27" t="s">
        <v>507</v>
      </c>
      <c r="B41" s="26">
        <v>44211</v>
      </c>
      <c r="C41" s="27" t="s">
        <v>451</v>
      </c>
      <c r="D41" s="29">
        <v>2279</v>
      </c>
      <c r="E41" s="29">
        <v>455.8</v>
      </c>
      <c r="F41" s="29">
        <v>2734.8</v>
      </c>
      <c r="G41" s="29">
        <v>0</v>
      </c>
      <c r="H41" s="29">
        <v>2734.8</v>
      </c>
      <c r="I41" s="29">
        <v>0</v>
      </c>
      <c r="J41" s="27" t="s">
        <v>447</v>
      </c>
    </row>
    <row r="42" spans="1:13" ht="18.95" customHeight="1" x14ac:dyDescent="0.2">
      <c r="A42" s="27" t="s">
        <v>508</v>
      </c>
      <c r="B42" s="26">
        <v>44209</v>
      </c>
      <c r="C42" s="27" t="s">
        <v>467</v>
      </c>
      <c r="D42" s="29">
        <v>1507</v>
      </c>
      <c r="E42" s="29">
        <v>301.39999999999998</v>
      </c>
      <c r="F42" s="29">
        <v>1808.4</v>
      </c>
      <c r="G42" s="29">
        <v>0</v>
      </c>
      <c r="H42" s="29">
        <v>1808.4</v>
      </c>
      <c r="I42" s="29">
        <v>0</v>
      </c>
      <c r="J42" s="27" t="s">
        <v>447</v>
      </c>
    </row>
    <row r="43" spans="1:13" ht="18.95" customHeight="1" x14ac:dyDescent="0.2">
      <c r="A43" s="27" t="s">
        <v>509</v>
      </c>
      <c r="B43" s="26">
        <v>44208</v>
      </c>
      <c r="C43" s="27" t="s">
        <v>483</v>
      </c>
      <c r="D43" s="29">
        <v>2317</v>
      </c>
      <c r="E43" s="29">
        <v>463.4</v>
      </c>
      <c r="F43" s="29">
        <v>2780.4</v>
      </c>
      <c r="G43" s="29">
        <v>0</v>
      </c>
      <c r="H43" s="29">
        <v>2780.4</v>
      </c>
      <c r="I43" s="29">
        <v>0</v>
      </c>
      <c r="J43" s="27" t="s">
        <v>447</v>
      </c>
      <c r="K43" s="25" t="s">
        <v>510</v>
      </c>
      <c r="M43" s="30">
        <f>SUM(F2:F43)</f>
        <v>272992.8</v>
      </c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E5AE-D636-4482-AFE9-85AF2D5A8A36}">
  <dimension ref="A1:N19"/>
  <sheetViews>
    <sheetView showGridLines="0" workbookViewId="0">
      <selection sqref="A1:XFD1048576"/>
    </sheetView>
  </sheetViews>
  <sheetFormatPr baseColWidth="10" defaultRowHeight="12.75" x14ac:dyDescent="0.2"/>
  <cols>
    <col min="1" max="1" width="13.5703125" style="25" customWidth="1"/>
    <col min="2" max="2" width="9.140625" style="25" customWidth="1"/>
    <col min="3" max="3" width="12.140625" style="25" customWidth="1"/>
    <col min="4" max="4" width="8" style="25" customWidth="1"/>
    <col min="5" max="5" width="9.140625" style="25" customWidth="1"/>
    <col min="6" max="6" width="9.42578125" style="25" customWidth="1"/>
    <col min="7" max="7" width="12.42578125" style="25" customWidth="1"/>
    <col min="8" max="8" width="7.7109375" style="25" customWidth="1"/>
    <col min="9" max="9" width="9" style="25" customWidth="1"/>
    <col min="10" max="10" width="19.85546875" style="25" customWidth="1"/>
    <col min="11" max="256" width="11.42578125" style="25"/>
    <col min="257" max="257" width="13.5703125" style="25" customWidth="1"/>
    <col min="258" max="258" width="9.140625" style="25" customWidth="1"/>
    <col min="259" max="259" width="12.140625" style="25" customWidth="1"/>
    <col min="260" max="260" width="8" style="25" customWidth="1"/>
    <col min="261" max="261" width="9.140625" style="25" customWidth="1"/>
    <col min="262" max="262" width="9.42578125" style="25" customWidth="1"/>
    <col min="263" max="263" width="12.42578125" style="25" customWidth="1"/>
    <col min="264" max="264" width="7.7109375" style="25" customWidth="1"/>
    <col min="265" max="265" width="9" style="25" customWidth="1"/>
    <col min="266" max="266" width="19.85546875" style="25" customWidth="1"/>
    <col min="267" max="512" width="11.42578125" style="25"/>
    <col min="513" max="513" width="13.5703125" style="25" customWidth="1"/>
    <col min="514" max="514" width="9.140625" style="25" customWidth="1"/>
    <col min="515" max="515" width="12.140625" style="25" customWidth="1"/>
    <col min="516" max="516" width="8" style="25" customWidth="1"/>
    <col min="517" max="517" width="9.140625" style="25" customWidth="1"/>
    <col min="518" max="518" width="9.42578125" style="25" customWidth="1"/>
    <col min="519" max="519" width="12.42578125" style="25" customWidth="1"/>
    <col min="520" max="520" width="7.7109375" style="25" customWidth="1"/>
    <col min="521" max="521" width="9" style="25" customWidth="1"/>
    <col min="522" max="522" width="19.85546875" style="25" customWidth="1"/>
    <col min="523" max="768" width="11.42578125" style="25"/>
    <col min="769" max="769" width="13.5703125" style="25" customWidth="1"/>
    <col min="770" max="770" width="9.140625" style="25" customWidth="1"/>
    <col min="771" max="771" width="12.140625" style="25" customWidth="1"/>
    <col min="772" max="772" width="8" style="25" customWidth="1"/>
    <col min="773" max="773" width="9.140625" style="25" customWidth="1"/>
    <col min="774" max="774" width="9.42578125" style="25" customWidth="1"/>
    <col min="775" max="775" width="12.42578125" style="25" customWidth="1"/>
    <col min="776" max="776" width="7.7109375" style="25" customWidth="1"/>
    <col min="777" max="777" width="9" style="25" customWidth="1"/>
    <col min="778" max="778" width="19.85546875" style="25" customWidth="1"/>
    <col min="779" max="1024" width="11.42578125" style="25"/>
    <col min="1025" max="1025" width="13.5703125" style="25" customWidth="1"/>
    <col min="1026" max="1026" width="9.140625" style="25" customWidth="1"/>
    <col min="1027" max="1027" width="12.140625" style="25" customWidth="1"/>
    <col min="1028" max="1028" width="8" style="25" customWidth="1"/>
    <col min="1029" max="1029" width="9.140625" style="25" customWidth="1"/>
    <col min="1030" max="1030" width="9.42578125" style="25" customWidth="1"/>
    <col min="1031" max="1031" width="12.42578125" style="25" customWidth="1"/>
    <col min="1032" max="1032" width="7.7109375" style="25" customWidth="1"/>
    <col min="1033" max="1033" width="9" style="25" customWidth="1"/>
    <col min="1034" max="1034" width="19.85546875" style="25" customWidth="1"/>
    <col min="1035" max="1280" width="11.42578125" style="25"/>
    <col min="1281" max="1281" width="13.5703125" style="25" customWidth="1"/>
    <col min="1282" max="1282" width="9.140625" style="25" customWidth="1"/>
    <col min="1283" max="1283" width="12.140625" style="25" customWidth="1"/>
    <col min="1284" max="1284" width="8" style="25" customWidth="1"/>
    <col min="1285" max="1285" width="9.140625" style="25" customWidth="1"/>
    <col min="1286" max="1286" width="9.42578125" style="25" customWidth="1"/>
    <col min="1287" max="1287" width="12.42578125" style="25" customWidth="1"/>
    <col min="1288" max="1288" width="7.7109375" style="25" customWidth="1"/>
    <col min="1289" max="1289" width="9" style="25" customWidth="1"/>
    <col min="1290" max="1290" width="19.85546875" style="25" customWidth="1"/>
    <col min="1291" max="1536" width="11.42578125" style="25"/>
    <col min="1537" max="1537" width="13.5703125" style="25" customWidth="1"/>
    <col min="1538" max="1538" width="9.140625" style="25" customWidth="1"/>
    <col min="1539" max="1539" width="12.140625" style="25" customWidth="1"/>
    <col min="1540" max="1540" width="8" style="25" customWidth="1"/>
    <col min="1541" max="1541" width="9.140625" style="25" customWidth="1"/>
    <col min="1542" max="1542" width="9.42578125" style="25" customWidth="1"/>
    <col min="1543" max="1543" width="12.42578125" style="25" customWidth="1"/>
    <col min="1544" max="1544" width="7.7109375" style="25" customWidth="1"/>
    <col min="1545" max="1545" width="9" style="25" customWidth="1"/>
    <col min="1546" max="1546" width="19.85546875" style="25" customWidth="1"/>
    <col min="1547" max="1792" width="11.42578125" style="25"/>
    <col min="1793" max="1793" width="13.5703125" style="25" customWidth="1"/>
    <col min="1794" max="1794" width="9.140625" style="25" customWidth="1"/>
    <col min="1795" max="1795" width="12.140625" style="25" customWidth="1"/>
    <col min="1796" max="1796" width="8" style="25" customWidth="1"/>
    <col min="1797" max="1797" width="9.140625" style="25" customWidth="1"/>
    <col min="1798" max="1798" width="9.42578125" style="25" customWidth="1"/>
    <col min="1799" max="1799" width="12.42578125" style="25" customWidth="1"/>
    <col min="1800" max="1800" width="7.7109375" style="25" customWidth="1"/>
    <col min="1801" max="1801" width="9" style="25" customWidth="1"/>
    <col min="1802" max="1802" width="19.85546875" style="25" customWidth="1"/>
    <col min="1803" max="2048" width="11.42578125" style="25"/>
    <col min="2049" max="2049" width="13.5703125" style="25" customWidth="1"/>
    <col min="2050" max="2050" width="9.140625" style="25" customWidth="1"/>
    <col min="2051" max="2051" width="12.140625" style="25" customWidth="1"/>
    <col min="2052" max="2052" width="8" style="25" customWidth="1"/>
    <col min="2053" max="2053" width="9.140625" style="25" customWidth="1"/>
    <col min="2054" max="2054" width="9.42578125" style="25" customWidth="1"/>
    <col min="2055" max="2055" width="12.42578125" style="25" customWidth="1"/>
    <col min="2056" max="2056" width="7.7109375" style="25" customWidth="1"/>
    <col min="2057" max="2057" width="9" style="25" customWidth="1"/>
    <col min="2058" max="2058" width="19.85546875" style="25" customWidth="1"/>
    <col min="2059" max="2304" width="11.42578125" style="25"/>
    <col min="2305" max="2305" width="13.5703125" style="25" customWidth="1"/>
    <col min="2306" max="2306" width="9.140625" style="25" customWidth="1"/>
    <col min="2307" max="2307" width="12.140625" style="25" customWidth="1"/>
    <col min="2308" max="2308" width="8" style="25" customWidth="1"/>
    <col min="2309" max="2309" width="9.140625" style="25" customWidth="1"/>
    <col min="2310" max="2310" width="9.42578125" style="25" customWidth="1"/>
    <col min="2311" max="2311" width="12.42578125" style="25" customWidth="1"/>
    <col min="2312" max="2312" width="7.7109375" style="25" customWidth="1"/>
    <col min="2313" max="2313" width="9" style="25" customWidth="1"/>
    <col min="2314" max="2314" width="19.85546875" style="25" customWidth="1"/>
    <col min="2315" max="2560" width="11.42578125" style="25"/>
    <col min="2561" max="2561" width="13.5703125" style="25" customWidth="1"/>
    <col min="2562" max="2562" width="9.140625" style="25" customWidth="1"/>
    <col min="2563" max="2563" width="12.140625" style="25" customWidth="1"/>
    <col min="2564" max="2564" width="8" style="25" customWidth="1"/>
    <col min="2565" max="2565" width="9.140625" style="25" customWidth="1"/>
    <col min="2566" max="2566" width="9.42578125" style="25" customWidth="1"/>
    <col min="2567" max="2567" width="12.42578125" style="25" customWidth="1"/>
    <col min="2568" max="2568" width="7.7109375" style="25" customWidth="1"/>
    <col min="2569" max="2569" width="9" style="25" customWidth="1"/>
    <col min="2570" max="2570" width="19.85546875" style="25" customWidth="1"/>
    <col min="2571" max="2816" width="11.42578125" style="25"/>
    <col min="2817" max="2817" width="13.5703125" style="25" customWidth="1"/>
    <col min="2818" max="2818" width="9.140625" style="25" customWidth="1"/>
    <col min="2819" max="2819" width="12.140625" style="25" customWidth="1"/>
    <col min="2820" max="2820" width="8" style="25" customWidth="1"/>
    <col min="2821" max="2821" width="9.140625" style="25" customWidth="1"/>
    <col min="2822" max="2822" width="9.42578125" style="25" customWidth="1"/>
    <col min="2823" max="2823" width="12.42578125" style="25" customWidth="1"/>
    <col min="2824" max="2824" width="7.7109375" style="25" customWidth="1"/>
    <col min="2825" max="2825" width="9" style="25" customWidth="1"/>
    <col min="2826" max="2826" width="19.85546875" style="25" customWidth="1"/>
    <col min="2827" max="3072" width="11.42578125" style="25"/>
    <col min="3073" max="3073" width="13.5703125" style="25" customWidth="1"/>
    <col min="3074" max="3074" width="9.140625" style="25" customWidth="1"/>
    <col min="3075" max="3075" width="12.140625" style="25" customWidth="1"/>
    <col min="3076" max="3076" width="8" style="25" customWidth="1"/>
    <col min="3077" max="3077" width="9.140625" style="25" customWidth="1"/>
    <col min="3078" max="3078" width="9.42578125" style="25" customWidth="1"/>
    <col min="3079" max="3079" width="12.42578125" style="25" customWidth="1"/>
    <col min="3080" max="3080" width="7.7109375" style="25" customWidth="1"/>
    <col min="3081" max="3081" width="9" style="25" customWidth="1"/>
    <col min="3082" max="3082" width="19.85546875" style="25" customWidth="1"/>
    <col min="3083" max="3328" width="11.42578125" style="25"/>
    <col min="3329" max="3329" width="13.5703125" style="25" customWidth="1"/>
    <col min="3330" max="3330" width="9.140625" style="25" customWidth="1"/>
    <col min="3331" max="3331" width="12.140625" style="25" customWidth="1"/>
    <col min="3332" max="3332" width="8" style="25" customWidth="1"/>
    <col min="3333" max="3333" width="9.140625" style="25" customWidth="1"/>
    <col min="3334" max="3334" width="9.42578125" style="25" customWidth="1"/>
    <col min="3335" max="3335" width="12.42578125" style="25" customWidth="1"/>
    <col min="3336" max="3336" width="7.7109375" style="25" customWidth="1"/>
    <col min="3337" max="3337" width="9" style="25" customWidth="1"/>
    <col min="3338" max="3338" width="19.85546875" style="25" customWidth="1"/>
    <col min="3339" max="3584" width="11.42578125" style="25"/>
    <col min="3585" max="3585" width="13.5703125" style="25" customWidth="1"/>
    <col min="3586" max="3586" width="9.140625" style="25" customWidth="1"/>
    <col min="3587" max="3587" width="12.140625" style="25" customWidth="1"/>
    <col min="3588" max="3588" width="8" style="25" customWidth="1"/>
    <col min="3589" max="3589" width="9.140625" style="25" customWidth="1"/>
    <col min="3590" max="3590" width="9.42578125" style="25" customWidth="1"/>
    <col min="3591" max="3591" width="12.42578125" style="25" customWidth="1"/>
    <col min="3592" max="3592" width="7.7109375" style="25" customWidth="1"/>
    <col min="3593" max="3593" width="9" style="25" customWidth="1"/>
    <col min="3594" max="3594" width="19.85546875" style="25" customWidth="1"/>
    <col min="3595" max="3840" width="11.42578125" style="25"/>
    <col min="3841" max="3841" width="13.5703125" style="25" customWidth="1"/>
    <col min="3842" max="3842" width="9.140625" style="25" customWidth="1"/>
    <col min="3843" max="3843" width="12.140625" style="25" customWidth="1"/>
    <col min="3844" max="3844" width="8" style="25" customWidth="1"/>
    <col min="3845" max="3845" width="9.140625" style="25" customWidth="1"/>
    <col min="3846" max="3846" width="9.42578125" style="25" customWidth="1"/>
    <col min="3847" max="3847" width="12.42578125" style="25" customWidth="1"/>
    <col min="3848" max="3848" width="7.7109375" style="25" customWidth="1"/>
    <col min="3849" max="3849" width="9" style="25" customWidth="1"/>
    <col min="3850" max="3850" width="19.85546875" style="25" customWidth="1"/>
    <col min="3851" max="4096" width="11.42578125" style="25"/>
    <col min="4097" max="4097" width="13.5703125" style="25" customWidth="1"/>
    <col min="4098" max="4098" width="9.140625" style="25" customWidth="1"/>
    <col min="4099" max="4099" width="12.140625" style="25" customWidth="1"/>
    <col min="4100" max="4100" width="8" style="25" customWidth="1"/>
    <col min="4101" max="4101" width="9.140625" style="25" customWidth="1"/>
    <col min="4102" max="4102" width="9.42578125" style="25" customWidth="1"/>
    <col min="4103" max="4103" width="12.42578125" style="25" customWidth="1"/>
    <col min="4104" max="4104" width="7.7109375" style="25" customWidth="1"/>
    <col min="4105" max="4105" width="9" style="25" customWidth="1"/>
    <col min="4106" max="4106" width="19.85546875" style="25" customWidth="1"/>
    <col min="4107" max="4352" width="11.42578125" style="25"/>
    <col min="4353" max="4353" width="13.5703125" style="25" customWidth="1"/>
    <col min="4354" max="4354" width="9.140625" style="25" customWidth="1"/>
    <col min="4355" max="4355" width="12.140625" style="25" customWidth="1"/>
    <col min="4356" max="4356" width="8" style="25" customWidth="1"/>
    <col min="4357" max="4357" width="9.140625" style="25" customWidth="1"/>
    <col min="4358" max="4358" width="9.42578125" style="25" customWidth="1"/>
    <col min="4359" max="4359" width="12.42578125" style="25" customWidth="1"/>
    <col min="4360" max="4360" width="7.7109375" style="25" customWidth="1"/>
    <col min="4361" max="4361" width="9" style="25" customWidth="1"/>
    <col min="4362" max="4362" width="19.85546875" style="25" customWidth="1"/>
    <col min="4363" max="4608" width="11.42578125" style="25"/>
    <col min="4609" max="4609" width="13.5703125" style="25" customWidth="1"/>
    <col min="4610" max="4610" width="9.140625" style="25" customWidth="1"/>
    <col min="4611" max="4611" width="12.140625" style="25" customWidth="1"/>
    <col min="4612" max="4612" width="8" style="25" customWidth="1"/>
    <col min="4613" max="4613" width="9.140625" style="25" customWidth="1"/>
    <col min="4614" max="4614" width="9.42578125" style="25" customWidth="1"/>
    <col min="4615" max="4615" width="12.42578125" style="25" customWidth="1"/>
    <col min="4616" max="4616" width="7.7109375" style="25" customWidth="1"/>
    <col min="4617" max="4617" width="9" style="25" customWidth="1"/>
    <col min="4618" max="4618" width="19.85546875" style="25" customWidth="1"/>
    <col min="4619" max="4864" width="11.42578125" style="25"/>
    <col min="4865" max="4865" width="13.5703125" style="25" customWidth="1"/>
    <col min="4866" max="4866" width="9.140625" style="25" customWidth="1"/>
    <col min="4867" max="4867" width="12.140625" style="25" customWidth="1"/>
    <col min="4868" max="4868" width="8" style="25" customWidth="1"/>
    <col min="4869" max="4869" width="9.140625" style="25" customWidth="1"/>
    <col min="4870" max="4870" width="9.42578125" style="25" customWidth="1"/>
    <col min="4871" max="4871" width="12.42578125" style="25" customWidth="1"/>
    <col min="4872" max="4872" width="7.7109375" style="25" customWidth="1"/>
    <col min="4873" max="4873" width="9" style="25" customWidth="1"/>
    <col min="4874" max="4874" width="19.85546875" style="25" customWidth="1"/>
    <col min="4875" max="5120" width="11.42578125" style="25"/>
    <col min="5121" max="5121" width="13.5703125" style="25" customWidth="1"/>
    <col min="5122" max="5122" width="9.140625" style="25" customWidth="1"/>
    <col min="5123" max="5123" width="12.140625" style="25" customWidth="1"/>
    <col min="5124" max="5124" width="8" style="25" customWidth="1"/>
    <col min="5125" max="5125" width="9.140625" style="25" customWidth="1"/>
    <col min="5126" max="5126" width="9.42578125" style="25" customWidth="1"/>
    <col min="5127" max="5127" width="12.42578125" style="25" customWidth="1"/>
    <col min="5128" max="5128" width="7.7109375" style="25" customWidth="1"/>
    <col min="5129" max="5129" width="9" style="25" customWidth="1"/>
    <col min="5130" max="5130" width="19.85546875" style="25" customWidth="1"/>
    <col min="5131" max="5376" width="11.42578125" style="25"/>
    <col min="5377" max="5377" width="13.5703125" style="25" customWidth="1"/>
    <col min="5378" max="5378" width="9.140625" style="25" customWidth="1"/>
    <col min="5379" max="5379" width="12.140625" style="25" customWidth="1"/>
    <col min="5380" max="5380" width="8" style="25" customWidth="1"/>
    <col min="5381" max="5381" width="9.140625" style="25" customWidth="1"/>
    <col min="5382" max="5382" width="9.42578125" style="25" customWidth="1"/>
    <col min="5383" max="5383" width="12.42578125" style="25" customWidth="1"/>
    <col min="5384" max="5384" width="7.7109375" style="25" customWidth="1"/>
    <col min="5385" max="5385" width="9" style="25" customWidth="1"/>
    <col min="5386" max="5386" width="19.85546875" style="25" customWidth="1"/>
    <col min="5387" max="5632" width="11.42578125" style="25"/>
    <col min="5633" max="5633" width="13.5703125" style="25" customWidth="1"/>
    <col min="5634" max="5634" width="9.140625" style="25" customWidth="1"/>
    <col min="5635" max="5635" width="12.140625" style="25" customWidth="1"/>
    <col min="5636" max="5636" width="8" style="25" customWidth="1"/>
    <col min="5637" max="5637" width="9.140625" style="25" customWidth="1"/>
    <col min="5638" max="5638" width="9.42578125" style="25" customWidth="1"/>
    <col min="5639" max="5639" width="12.42578125" style="25" customWidth="1"/>
    <col min="5640" max="5640" width="7.7109375" style="25" customWidth="1"/>
    <col min="5641" max="5641" width="9" style="25" customWidth="1"/>
    <col min="5642" max="5642" width="19.85546875" style="25" customWidth="1"/>
    <col min="5643" max="5888" width="11.42578125" style="25"/>
    <col min="5889" max="5889" width="13.5703125" style="25" customWidth="1"/>
    <col min="5890" max="5890" width="9.140625" style="25" customWidth="1"/>
    <col min="5891" max="5891" width="12.140625" style="25" customWidth="1"/>
    <col min="5892" max="5892" width="8" style="25" customWidth="1"/>
    <col min="5893" max="5893" width="9.140625" style="25" customWidth="1"/>
    <col min="5894" max="5894" width="9.42578125" style="25" customWidth="1"/>
    <col min="5895" max="5895" width="12.42578125" style="25" customWidth="1"/>
    <col min="5896" max="5896" width="7.7109375" style="25" customWidth="1"/>
    <col min="5897" max="5897" width="9" style="25" customWidth="1"/>
    <col min="5898" max="5898" width="19.85546875" style="25" customWidth="1"/>
    <col min="5899" max="6144" width="11.42578125" style="25"/>
    <col min="6145" max="6145" width="13.5703125" style="25" customWidth="1"/>
    <col min="6146" max="6146" width="9.140625" style="25" customWidth="1"/>
    <col min="6147" max="6147" width="12.140625" style="25" customWidth="1"/>
    <col min="6148" max="6148" width="8" style="25" customWidth="1"/>
    <col min="6149" max="6149" width="9.140625" style="25" customWidth="1"/>
    <col min="6150" max="6150" width="9.42578125" style="25" customWidth="1"/>
    <col min="6151" max="6151" width="12.42578125" style="25" customWidth="1"/>
    <col min="6152" max="6152" width="7.7109375" style="25" customWidth="1"/>
    <col min="6153" max="6153" width="9" style="25" customWidth="1"/>
    <col min="6154" max="6154" width="19.85546875" style="25" customWidth="1"/>
    <col min="6155" max="6400" width="11.42578125" style="25"/>
    <col min="6401" max="6401" width="13.5703125" style="25" customWidth="1"/>
    <col min="6402" max="6402" width="9.140625" style="25" customWidth="1"/>
    <col min="6403" max="6403" width="12.140625" style="25" customWidth="1"/>
    <col min="6404" max="6404" width="8" style="25" customWidth="1"/>
    <col min="6405" max="6405" width="9.140625" style="25" customWidth="1"/>
    <col min="6406" max="6406" width="9.42578125" style="25" customWidth="1"/>
    <col min="6407" max="6407" width="12.42578125" style="25" customWidth="1"/>
    <col min="6408" max="6408" width="7.7109375" style="25" customWidth="1"/>
    <col min="6409" max="6409" width="9" style="25" customWidth="1"/>
    <col min="6410" max="6410" width="19.85546875" style="25" customWidth="1"/>
    <col min="6411" max="6656" width="11.42578125" style="25"/>
    <col min="6657" max="6657" width="13.5703125" style="25" customWidth="1"/>
    <col min="6658" max="6658" width="9.140625" style="25" customWidth="1"/>
    <col min="6659" max="6659" width="12.140625" style="25" customWidth="1"/>
    <col min="6660" max="6660" width="8" style="25" customWidth="1"/>
    <col min="6661" max="6661" width="9.140625" style="25" customWidth="1"/>
    <col min="6662" max="6662" width="9.42578125" style="25" customWidth="1"/>
    <col min="6663" max="6663" width="12.42578125" style="25" customWidth="1"/>
    <col min="6664" max="6664" width="7.7109375" style="25" customWidth="1"/>
    <col min="6665" max="6665" width="9" style="25" customWidth="1"/>
    <col min="6666" max="6666" width="19.85546875" style="25" customWidth="1"/>
    <col min="6667" max="6912" width="11.42578125" style="25"/>
    <col min="6913" max="6913" width="13.5703125" style="25" customWidth="1"/>
    <col min="6914" max="6914" width="9.140625" style="25" customWidth="1"/>
    <col min="6915" max="6915" width="12.140625" style="25" customWidth="1"/>
    <col min="6916" max="6916" width="8" style="25" customWidth="1"/>
    <col min="6917" max="6917" width="9.140625" style="25" customWidth="1"/>
    <col min="6918" max="6918" width="9.42578125" style="25" customWidth="1"/>
    <col min="6919" max="6919" width="12.42578125" style="25" customWidth="1"/>
    <col min="6920" max="6920" width="7.7109375" style="25" customWidth="1"/>
    <col min="6921" max="6921" width="9" style="25" customWidth="1"/>
    <col min="6922" max="6922" width="19.85546875" style="25" customWidth="1"/>
    <col min="6923" max="7168" width="11.42578125" style="25"/>
    <col min="7169" max="7169" width="13.5703125" style="25" customWidth="1"/>
    <col min="7170" max="7170" width="9.140625" style="25" customWidth="1"/>
    <col min="7171" max="7171" width="12.140625" style="25" customWidth="1"/>
    <col min="7172" max="7172" width="8" style="25" customWidth="1"/>
    <col min="7173" max="7173" width="9.140625" style="25" customWidth="1"/>
    <col min="7174" max="7174" width="9.42578125" style="25" customWidth="1"/>
    <col min="7175" max="7175" width="12.42578125" style="25" customWidth="1"/>
    <col min="7176" max="7176" width="7.7109375" style="25" customWidth="1"/>
    <col min="7177" max="7177" width="9" style="25" customWidth="1"/>
    <col min="7178" max="7178" width="19.85546875" style="25" customWidth="1"/>
    <col min="7179" max="7424" width="11.42578125" style="25"/>
    <col min="7425" max="7425" width="13.5703125" style="25" customWidth="1"/>
    <col min="7426" max="7426" width="9.140625" style="25" customWidth="1"/>
    <col min="7427" max="7427" width="12.140625" style="25" customWidth="1"/>
    <col min="7428" max="7428" width="8" style="25" customWidth="1"/>
    <col min="7429" max="7429" width="9.140625" style="25" customWidth="1"/>
    <col min="7430" max="7430" width="9.42578125" style="25" customWidth="1"/>
    <col min="7431" max="7431" width="12.42578125" style="25" customWidth="1"/>
    <col min="7432" max="7432" width="7.7109375" style="25" customWidth="1"/>
    <col min="7433" max="7433" width="9" style="25" customWidth="1"/>
    <col min="7434" max="7434" width="19.85546875" style="25" customWidth="1"/>
    <col min="7435" max="7680" width="11.42578125" style="25"/>
    <col min="7681" max="7681" width="13.5703125" style="25" customWidth="1"/>
    <col min="7682" max="7682" width="9.140625" style="25" customWidth="1"/>
    <col min="7683" max="7683" width="12.140625" style="25" customWidth="1"/>
    <col min="7684" max="7684" width="8" style="25" customWidth="1"/>
    <col min="7685" max="7685" width="9.140625" style="25" customWidth="1"/>
    <col min="7686" max="7686" width="9.42578125" style="25" customWidth="1"/>
    <col min="7687" max="7687" width="12.42578125" style="25" customWidth="1"/>
    <col min="7688" max="7688" width="7.7109375" style="25" customWidth="1"/>
    <col min="7689" max="7689" width="9" style="25" customWidth="1"/>
    <col min="7690" max="7690" width="19.85546875" style="25" customWidth="1"/>
    <col min="7691" max="7936" width="11.42578125" style="25"/>
    <col min="7937" max="7937" width="13.5703125" style="25" customWidth="1"/>
    <col min="7938" max="7938" width="9.140625" style="25" customWidth="1"/>
    <col min="7939" max="7939" width="12.140625" style="25" customWidth="1"/>
    <col min="7940" max="7940" width="8" style="25" customWidth="1"/>
    <col min="7941" max="7941" width="9.140625" style="25" customWidth="1"/>
    <col min="7942" max="7942" width="9.42578125" style="25" customWidth="1"/>
    <col min="7943" max="7943" width="12.42578125" style="25" customWidth="1"/>
    <col min="7944" max="7944" width="7.7109375" style="25" customWidth="1"/>
    <col min="7945" max="7945" width="9" style="25" customWidth="1"/>
    <col min="7946" max="7946" width="19.85546875" style="25" customWidth="1"/>
    <col min="7947" max="8192" width="11.42578125" style="25"/>
    <col min="8193" max="8193" width="13.5703125" style="25" customWidth="1"/>
    <col min="8194" max="8194" width="9.140625" style="25" customWidth="1"/>
    <col min="8195" max="8195" width="12.140625" style="25" customWidth="1"/>
    <col min="8196" max="8196" width="8" style="25" customWidth="1"/>
    <col min="8197" max="8197" width="9.140625" style="25" customWidth="1"/>
    <col min="8198" max="8198" width="9.42578125" style="25" customWidth="1"/>
    <col min="8199" max="8199" width="12.42578125" style="25" customWidth="1"/>
    <col min="8200" max="8200" width="7.7109375" style="25" customWidth="1"/>
    <col min="8201" max="8201" width="9" style="25" customWidth="1"/>
    <col min="8202" max="8202" width="19.85546875" style="25" customWidth="1"/>
    <col min="8203" max="8448" width="11.42578125" style="25"/>
    <col min="8449" max="8449" width="13.5703125" style="25" customWidth="1"/>
    <col min="8450" max="8450" width="9.140625" style="25" customWidth="1"/>
    <col min="8451" max="8451" width="12.140625" style="25" customWidth="1"/>
    <col min="8452" max="8452" width="8" style="25" customWidth="1"/>
    <col min="8453" max="8453" width="9.140625" style="25" customWidth="1"/>
    <col min="8454" max="8454" width="9.42578125" style="25" customWidth="1"/>
    <col min="8455" max="8455" width="12.42578125" style="25" customWidth="1"/>
    <col min="8456" max="8456" width="7.7109375" style="25" customWidth="1"/>
    <col min="8457" max="8457" width="9" style="25" customWidth="1"/>
    <col min="8458" max="8458" width="19.85546875" style="25" customWidth="1"/>
    <col min="8459" max="8704" width="11.42578125" style="25"/>
    <col min="8705" max="8705" width="13.5703125" style="25" customWidth="1"/>
    <col min="8706" max="8706" width="9.140625" style="25" customWidth="1"/>
    <col min="8707" max="8707" width="12.140625" style="25" customWidth="1"/>
    <col min="8708" max="8708" width="8" style="25" customWidth="1"/>
    <col min="8709" max="8709" width="9.140625" style="25" customWidth="1"/>
    <col min="8710" max="8710" width="9.42578125" style="25" customWidth="1"/>
    <col min="8711" max="8711" width="12.42578125" style="25" customWidth="1"/>
    <col min="8712" max="8712" width="7.7109375" style="25" customWidth="1"/>
    <col min="8713" max="8713" width="9" style="25" customWidth="1"/>
    <col min="8714" max="8714" width="19.85546875" style="25" customWidth="1"/>
    <col min="8715" max="8960" width="11.42578125" style="25"/>
    <col min="8961" max="8961" width="13.5703125" style="25" customWidth="1"/>
    <col min="8962" max="8962" width="9.140625" style="25" customWidth="1"/>
    <col min="8963" max="8963" width="12.140625" style="25" customWidth="1"/>
    <col min="8964" max="8964" width="8" style="25" customWidth="1"/>
    <col min="8965" max="8965" width="9.140625" style="25" customWidth="1"/>
    <col min="8966" max="8966" width="9.42578125" style="25" customWidth="1"/>
    <col min="8967" max="8967" width="12.42578125" style="25" customWidth="1"/>
    <col min="8968" max="8968" width="7.7109375" style="25" customWidth="1"/>
    <col min="8969" max="8969" width="9" style="25" customWidth="1"/>
    <col min="8970" max="8970" width="19.85546875" style="25" customWidth="1"/>
    <col min="8971" max="9216" width="11.42578125" style="25"/>
    <col min="9217" max="9217" width="13.5703125" style="25" customWidth="1"/>
    <col min="9218" max="9218" width="9.140625" style="25" customWidth="1"/>
    <col min="9219" max="9219" width="12.140625" style="25" customWidth="1"/>
    <col min="9220" max="9220" width="8" style="25" customWidth="1"/>
    <col min="9221" max="9221" width="9.140625" style="25" customWidth="1"/>
    <col min="9222" max="9222" width="9.42578125" style="25" customWidth="1"/>
    <col min="9223" max="9223" width="12.42578125" style="25" customWidth="1"/>
    <col min="9224" max="9224" width="7.7109375" style="25" customWidth="1"/>
    <col min="9225" max="9225" width="9" style="25" customWidth="1"/>
    <col min="9226" max="9226" width="19.85546875" style="25" customWidth="1"/>
    <col min="9227" max="9472" width="11.42578125" style="25"/>
    <col min="9473" max="9473" width="13.5703125" style="25" customWidth="1"/>
    <col min="9474" max="9474" width="9.140625" style="25" customWidth="1"/>
    <col min="9475" max="9475" width="12.140625" style="25" customWidth="1"/>
    <col min="9476" max="9476" width="8" style="25" customWidth="1"/>
    <col min="9477" max="9477" width="9.140625" style="25" customWidth="1"/>
    <col min="9478" max="9478" width="9.42578125" style="25" customWidth="1"/>
    <col min="9479" max="9479" width="12.42578125" style="25" customWidth="1"/>
    <col min="9480" max="9480" width="7.7109375" style="25" customWidth="1"/>
    <col min="9481" max="9481" width="9" style="25" customWidth="1"/>
    <col min="9482" max="9482" width="19.85546875" style="25" customWidth="1"/>
    <col min="9483" max="9728" width="11.42578125" style="25"/>
    <col min="9729" max="9729" width="13.5703125" style="25" customWidth="1"/>
    <col min="9730" max="9730" width="9.140625" style="25" customWidth="1"/>
    <col min="9731" max="9731" width="12.140625" style="25" customWidth="1"/>
    <col min="9732" max="9732" width="8" style="25" customWidth="1"/>
    <col min="9733" max="9733" width="9.140625" style="25" customWidth="1"/>
    <col min="9734" max="9734" width="9.42578125" style="25" customWidth="1"/>
    <col min="9735" max="9735" width="12.42578125" style="25" customWidth="1"/>
    <col min="9736" max="9736" width="7.7109375" style="25" customWidth="1"/>
    <col min="9737" max="9737" width="9" style="25" customWidth="1"/>
    <col min="9738" max="9738" width="19.85546875" style="25" customWidth="1"/>
    <col min="9739" max="9984" width="11.42578125" style="25"/>
    <col min="9985" max="9985" width="13.5703125" style="25" customWidth="1"/>
    <col min="9986" max="9986" width="9.140625" style="25" customWidth="1"/>
    <col min="9987" max="9987" width="12.140625" style="25" customWidth="1"/>
    <col min="9988" max="9988" width="8" style="25" customWidth="1"/>
    <col min="9989" max="9989" width="9.140625" style="25" customWidth="1"/>
    <col min="9990" max="9990" width="9.42578125" style="25" customWidth="1"/>
    <col min="9991" max="9991" width="12.42578125" style="25" customWidth="1"/>
    <col min="9992" max="9992" width="7.7109375" style="25" customWidth="1"/>
    <col min="9993" max="9993" width="9" style="25" customWidth="1"/>
    <col min="9994" max="9994" width="19.85546875" style="25" customWidth="1"/>
    <col min="9995" max="10240" width="11.42578125" style="25"/>
    <col min="10241" max="10241" width="13.5703125" style="25" customWidth="1"/>
    <col min="10242" max="10242" width="9.140625" style="25" customWidth="1"/>
    <col min="10243" max="10243" width="12.140625" style="25" customWidth="1"/>
    <col min="10244" max="10244" width="8" style="25" customWidth="1"/>
    <col min="10245" max="10245" width="9.140625" style="25" customWidth="1"/>
    <col min="10246" max="10246" width="9.42578125" style="25" customWidth="1"/>
    <col min="10247" max="10247" width="12.42578125" style="25" customWidth="1"/>
    <col min="10248" max="10248" width="7.7109375" style="25" customWidth="1"/>
    <col min="10249" max="10249" width="9" style="25" customWidth="1"/>
    <col min="10250" max="10250" width="19.85546875" style="25" customWidth="1"/>
    <col min="10251" max="10496" width="11.42578125" style="25"/>
    <col min="10497" max="10497" width="13.5703125" style="25" customWidth="1"/>
    <col min="10498" max="10498" width="9.140625" style="25" customWidth="1"/>
    <col min="10499" max="10499" width="12.140625" style="25" customWidth="1"/>
    <col min="10500" max="10500" width="8" style="25" customWidth="1"/>
    <col min="10501" max="10501" width="9.140625" style="25" customWidth="1"/>
    <col min="10502" max="10502" width="9.42578125" style="25" customWidth="1"/>
    <col min="10503" max="10503" width="12.42578125" style="25" customWidth="1"/>
    <col min="10504" max="10504" width="7.7109375" style="25" customWidth="1"/>
    <col min="10505" max="10505" width="9" style="25" customWidth="1"/>
    <col min="10506" max="10506" width="19.85546875" style="25" customWidth="1"/>
    <col min="10507" max="10752" width="11.42578125" style="25"/>
    <col min="10753" max="10753" width="13.5703125" style="25" customWidth="1"/>
    <col min="10754" max="10754" width="9.140625" style="25" customWidth="1"/>
    <col min="10755" max="10755" width="12.140625" style="25" customWidth="1"/>
    <col min="10756" max="10756" width="8" style="25" customWidth="1"/>
    <col min="10757" max="10757" width="9.140625" style="25" customWidth="1"/>
    <col min="10758" max="10758" width="9.42578125" style="25" customWidth="1"/>
    <col min="10759" max="10759" width="12.42578125" style="25" customWidth="1"/>
    <col min="10760" max="10760" width="7.7109375" style="25" customWidth="1"/>
    <col min="10761" max="10761" width="9" style="25" customWidth="1"/>
    <col min="10762" max="10762" width="19.85546875" style="25" customWidth="1"/>
    <col min="10763" max="11008" width="11.42578125" style="25"/>
    <col min="11009" max="11009" width="13.5703125" style="25" customWidth="1"/>
    <col min="11010" max="11010" width="9.140625" style="25" customWidth="1"/>
    <col min="11011" max="11011" width="12.140625" style="25" customWidth="1"/>
    <col min="11012" max="11012" width="8" style="25" customWidth="1"/>
    <col min="11013" max="11013" width="9.140625" style="25" customWidth="1"/>
    <col min="11014" max="11014" width="9.42578125" style="25" customWidth="1"/>
    <col min="11015" max="11015" width="12.42578125" style="25" customWidth="1"/>
    <col min="11016" max="11016" width="7.7109375" style="25" customWidth="1"/>
    <col min="11017" max="11017" width="9" style="25" customWidth="1"/>
    <col min="11018" max="11018" width="19.85546875" style="25" customWidth="1"/>
    <col min="11019" max="11264" width="11.42578125" style="25"/>
    <col min="11265" max="11265" width="13.5703125" style="25" customWidth="1"/>
    <col min="11266" max="11266" width="9.140625" style="25" customWidth="1"/>
    <col min="11267" max="11267" width="12.140625" style="25" customWidth="1"/>
    <col min="11268" max="11268" width="8" style="25" customWidth="1"/>
    <col min="11269" max="11269" width="9.140625" style="25" customWidth="1"/>
    <col min="11270" max="11270" width="9.42578125" style="25" customWidth="1"/>
    <col min="11271" max="11271" width="12.42578125" style="25" customWidth="1"/>
    <col min="11272" max="11272" width="7.7109375" style="25" customWidth="1"/>
    <col min="11273" max="11273" width="9" style="25" customWidth="1"/>
    <col min="11274" max="11274" width="19.85546875" style="25" customWidth="1"/>
    <col min="11275" max="11520" width="11.42578125" style="25"/>
    <col min="11521" max="11521" width="13.5703125" style="25" customWidth="1"/>
    <col min="11522" max="11522" width="9.140625" style="25" customWidth="1"/>
    <col min="11523" max="11523" width="12.140625" style="25" customWidth="1"/>
    <col min="11524" max="11524" width="8" style="25" customWidth="1"/>
    <col min="11525" max="11525" width="9.140625" style="25" customWidth="1"/>
    <col min="11526" max="11526" width="9.42578125" style="25" customWidth="1"/>
    <col min="11527" max="11527" width="12.42578125" style="25" customWidth="1"/>
    <col min="11528" max="11528" width="7.7109375" style="25" customWidth="1"/>
    <col min="11529" max="11529" width="9" style="25" customWidth="1"/>
    <col min="11530" max="11530" width="19.85546875" style="25" customWidth="1"/>
    <col min="11531" max="11776" width="11.42578125" style="25"/>
    <col min="11777" max="11777" width="13.5703125" style="25" customWidth="1"/>
    <col min="11778" max="11778" width="9.140625" style="25" customWidth="1"/>
    <col min="11779" max="11779" width="12.140625" style="25" customWidth="1"/>
    <col min="11780" max="11780" width="8" style="25" customWidth="1"/>
    <col min="11781" max="11781" width="9.140625" style="25" customWidth="1"/>
    <col min="11782" max="11782" width="9.42578125" style="25" customWidth="1"/>
    <col min="11783" max="11783" width="12.42578125" style="25" customWidth="1"/>
    <col min="11784" max="11784" width="7.7109375" style="25" customWidth="1"/>
    <col min="11785" max="11785" width="9" style="25" customWidth="1"/>
    <col min="11786" max="11786" width="19.85546875" style="25" customWidth="1"/>
    <col min="11787" max="12032" width="11.42578125" style="25"/>
    <col min="12033" max="12033" width="13.5703125" style="25" customWidth="1"/>
    <col min="12034" max="12034" width="9.140625" style="25" customWidth="1"/>
    <col min="12035" max="12035" width="12.140625" style="25" customWidth="1"/>
    <col min="12036" max="12036" width="8" style="25" customWidth="1"/>
    <col min="12037" max="12037" width="9.140625" style="25" customWidth="1"/>
    <col min="12038" max="12038" width="9.42578125" style="25" customWidth="1"/>
    <col min="12039" max="12039" width="12.42578125" style="25" customWidth="1"/>
    <col min="12040" max="12040" width="7.7109375" style="25" customWidth="1"/>
    <col min="12041" max="12041" width="9" style="25" customWidth="1"/>
    <col min="12042" max="12042" width="19.85546875" style="25" customWidth="1"/>
    <col min="12043" max="12288" width="11.42578125" style="25"/>
    <col min="12289" max="12289" width="13.5703125" style="25" customWidth="1"/>
    <col min="12290" max="12290" width="9.140625" style="25" customWidth="1"/>
    <col min="12291" max="12291" width="12.140625" style="25" customWidth="1"/>
    <col min="12292" max="12292" width="8" style="25" customWidth="1"/>
    <col min="12293" max="12293" width="9.140625" style="25" customWidth="1"/>
    <col min="12294" max="12294" width="9.42578125" style="25" customWidth="1"/>
    <col min="12295" max="12295" width="12.42578125" style="25" customWidth="1"/>
    <col min="12296" max="12296" width="7.7109375" style="25" customWidth="1"/>
    <col min="12297" max="12297" width="9" style="25" customWidth="1"/>
    <col min="12298" max="12298" width="19.85546875" style="25" customWidth="1"/>
    <col min="12299" max="12544" width="11.42578125" style="25"/>
    <col min="12545" max="12545" width="13.5703125" style="25" customWidth="1"/>
    <col min="12546" max="12546" width="9.140625" style="25" customWidth="1"/>
    <col min="12547" max="12547" width="12.140625" style="25" customWidth="1"/>
    <col min="12548" max="12548" width="8" style="25" customWidth="1"/>
    <col min="12549" max="12549" width="9.140625" style="25" customWidth="1"/>
    <col min="12550" max="12550" width="9.42578125" style="25" customWidth="1"/>
    <col min="12551" max="12551" width="12.42578125" style="25" customWidth="1"/>
    <col min="12552" max="12552" width="7.7109375" style="25" customWidth="1"/>
    <col min="12553" max="12553" width="9" style="25" customWidth="1"/>
    <col min="12554" max="12554" width="19.85546875" style="25" customWidth="1"/>
    <col min="12555" max="12800" width="11.42578125" style="25"/>
    <col min="12801" max="12801" width="13.5703125" style="25" customWidth="1"/>
    <col min="12802" max="12802" width="9.140625" style="25" customWidth="1"/>
    <col min="12803" max="12803" width="12.140625" style="25" customWidth="1"/>
    <col min="12804" max="12804" width="8" style="25" customWidth="1"/>
    <col min="12805" max="12805" width="9.140625" style="25" customWidth="1"/>
    <col min="12806" max="12806" width="9.42578125" style="25" customWidth="1"/>
    <col min="12807" max="12807" width="12.42578125" style="25" customWidth="1"/>
    <col min="12808" max="12808" width="7.7109375" style="25" customWidth="1"/>
    <col min="12809" max="12809" width="9" style="25" customWidth="1"/>
    <col min="12810" max="12810" width="19.85546875" style="25" customWidth="1"/>
    <col min="12811" max="13056" width="11.42578125" style="25"/>
    <col min="13057" max="13057" width="13.5703125" style="25" customWidth="1"/>
    <col min="13058" max="13058" width="9.140625" style="25" customWidth="1"/>
    <col min="13059" max="13059" width="12.140625" style="25" customWidth="1"/>
    <col min="13060" max="13060" width="8" style="25" customWidth="1"/>
    <col min="13061" max="13061" width="9.140625" style="25" customWidth="1"/>
    <col min="13062" max="13062" width="9.42578125" style="25" customWidth="1"/>
    <col min="13063" max="13063" width="12.42578125" style="25" customWidth="1"/>
    <col min="13064" max="13064" width="7.7109375" style="25" customWidth="1"/>
    <col min="13065" max="13065" width="9" style="25" customWidth="1"/>
    <col min="13066" max="13066" width="19.85546875" style="25" customWidth="1"/>
    <col min="13067" max="13312" width="11.42578125" style="25"/>
    <col min="13313" max="13313" width="13.5703125" style="25" customWidth="1"/>
    <col min="13314" max="13314" width="9.140625" style="25" customWidth="1"/>
    <col min="13315" max="13315" width="12.140625" style="25" customWidth="1"/>
    <col min="13316" max="13316" width="8" style="25" customWidth="1"/>
    <col min="13317" max="13317" width="9.140625" style="25" customWidth="1"/>
    <col min="13318" max="13318" width="9.42578125" style="25" customWidth="1"/>
    <col min="13319" max="13319" width="12.42578125" style="25" customWidth="1"/>
    <col min="13320" max="13320" width="7.7109375" style="25" customWidth="1"/>
    <col min="13321" max="13321" width="9" style="25" customWidth="1"/>
    <col min="13322" max="13322" width="19.85546875" style="25" customWidth="1"/>
    <col min="13323" max="13568" width="11.42578125" style="25"/>
    <col min="13569" max="13569" width="13.5703125" style="25" customWidth="1"/>
    <col min="13570" max="13570" width="9.140625" style="25" customWidth="1"/>
    <col min="13571" max="13571" width="12.140625" style="25" customWidth="1"/>
    <col min="13572" max="13572" width="8" style="25" customWidth="1"/>
    <col min="13573" max="13573" width="9.140625" style="25" customWidth="1"/>
    <col min="13574" max="13574" width="9.42578125" style="25" customWidth="1"/>
    <col min="13575" max="13575" width="12.42578125" style="25" customWidth="1"/>
    <col min="13576" max="13576" width="7.7109375" style="25" customWidth="1"/>
    <col min="13577" max="13577" width="9" style="25" customWidth="1"/>
    <col min="13578" max="13578" width="19.85546875" style="25" customWidth="1"/>
    <col min="13579" max="13824" width="11.42578125" style="25"/>
    <col min="13825" max="13825" width="13.5703125" style="25" customWidth="1"/>
    <col min="13826" max="13826" width="9.140625" style="25" customWidth="1"/>
    <col min="13827" max="13827" width="12.140625" style="25" customWidth="1"/>
    <col min="13828" max="13828" width="8" style="25" customWidth="1"/>
    <col min="13829" max="13829" width="9.140625" style="25" customWidth="1"/>
    <col min="13830" max="13830" width="9.42578125" style="25" customWidth="1"/>
    <col min="13831" max="13831" width="12.42578125" style="25" customWidth="1"/>
    <col min="13832" max="13832" width="7.7109375" style="25" customWidth="1"/>
    <col min="13833" max="13833" width="9" style="25" customWidth="1"/>
    <col min="13834" max="13834" width="19.85546875" style="25" customWidth="1"/>
    <col min="13835" max="14080" width="11.42578125" style="25"/>
    <col min="14081" max="14081" width="13.5703125" style="25" customWidth="1"/>
    <col min="14082" max="14082" width="9.140625" style="25" customWidth="1"/>
    <col min="14083" max="14083" width="12.140625" style="25" customWidth="1"/>
    <col min="14084" max="14084" width="8" style="25" customWidth="1"/>
    <col min="14085" max="14085" width="9.140625" style="25" customWidth="1"/>
    <col min="14086" max="14086" width="9.42578125" style="25" customWidth="1"/>
    <col min="14087" max="14087" width="12.42578125" style="25" customWidth="1"/>
    <col min="14088" max="14088" width="7.7109375" style="25" customWidth="1"/>
    <col min="14089" max="14089" width="9" style="25" customWidth="1"/>
    <col min="14090" max="14090" width="19.85546875" style="25" customWidth="1"/>
    <col min="14091" max="14336" width="11.42578125" style="25"/>
    <col min="14337" max="14337" width="13.5703125" style="25" customWidth="1"/>
    <col min="14338" max="14338" width="9.140625" style="25" customWidth="1"/>
    <col min="14339" max="14339" width="12.140625" style="25" customWidth="1"/>
    <col min="14340" max="14340" width="8" style="25" customWidth="1"/>
    <col min="14341" max="14341" width="9.140625" style="25" customWidth="1"/>
    <col min="14342" max="14342" width="9.42578125" style="25" customWidth="1"/>
    <col min="14343" max="14343" width="12.42578125" style="25" customWidth="1"/>
    <col min="14344" max="14344" width="7.7109375" style="25" customWidth="1"/>
    <col min="14345" max="14345" width="9" style="25" customWidth="1"/>
    <col min="14346" max="14346" width="19.85546875" style="25" customWidth="1"/>
    <col min="14347" max="14592" width="11.42578125" style="25"/>
    <col min="14593" max="14593" width="13.5703125" style="25" customWidth="1"/>
    <col min="14594" max="14594" width="9.140625" style="25" customWidth="1"/>
    <col min="14595" max="14595" width="12.140625" style="25" customWidth="1"/>
    <col min="14596" max="14596" width="8" style="25" customWidth="1"/>
    <col min="14597" max="14597" width="9.140625" style="25" customWidth="1"/>
    <col min="14598" max="14598" width="9.42578125" style="25" customWidth="1"/>
    <col min="14599" max="14599" width="12.42578125" style="25" customWidth="1"/>
    <col min="14600" max="14600" width="7.7109375" style="25" customWidth="1"/>
    <col min="14601" max="14601" width="9" style="25" customWidth="1"/>
    <col min="14602" max="14602" width="19.85546875" style="25" customWidth="1"/>
    <col min="14603" max="14848" width="11.42578125" style="25"/>
    <col min="14849" max="14849" width="13.5703125" style="25" customWidth="1"/>
    <col min="14850" max="14850" width="9.140625" style="25" customWidth="1"/>
    <col min="14851" max="14851" width="12.140625" style="25" customWidth="1"/>
    <col min="14852" max="14852" width="8" style="25" customWidth="1"/>
    <col min="14853" max="14853" width="9.140625" style="25" customWidth="1"/>
    <col min="14854" max="14854" width="9.42578125" style="25" customWidth="1"/>
    <col min="14855" max="14855" width="12.42578125" style="25" customWidth="1"/>
    <col min="14856" max="14856" width="7.7109375" style="25" customWidth="1"/>
    <col min="14857" max="14857" width="9" style="25" customWidth="1"/>
    <col min="14858" max="14858" width="19.85546875" style="25" customWidth="1"/>
    <col min="14859" max="15104" width="11.42578125" style="25"/>
    <col min="15105" max="15105" width="13.5703125" style="25" customWidth="1"/>
    <col min="15106" max="15106" width="9.140625" style="25" customWidth="1"/>
    <col min="15107" max="15107" width="12.140625" style="25" customWidth="1"/>
    <col min="15108" max="15108" width="8" style="25" customWidth="1"/>
    <col min="15109" max="15109" width="9.140625" style="25" customWidth="1"/>
    <col min="15110" max="15110" width="9.42578125" style="25" customWidth="1"/>
    <col min="15111" max="15111" width="12.42578125" style="25" customWidth="1"/>
    <col min="15112" max="15112" width="7.7109375" style="25" customWidth="1"/>
    <col min="15113" max="15113" width="9" style="25" customWidth="1"/>
    <col min="15114" max="15114" width="19.85546875" style="25" customWidth="1"/>
    <col min="15115" max="15360" width="11.42578125" style="25"/>
    <col min="15361" max="15361" width="13.5703125" style="25" customWidth="1"/>
    <col min="15362" max="15362" width="9.140625" style="25" customWidth="1"/>
    <col min="15363" max="15363" width="12.140625" style="25" customWidth="1"/>
    <col min="15364" max="15364" width="8" style="25" customWidth="1"/>
    <col min="15365" max="15365" width="9.140625" style="25" customWidth="1"/>
    <col min="15366" max="15366" width="9.42578125" style="25" customWidth="1"/>
    <col min="15367" max="15367" width="12.42578125" style="25" customWidth="1"/>
    <col min="15368" max="15368" width="7.7109375" style="25" customWidth="1"/>
    <col min="15369" max="15369" width="9" style="25" customWidth="1"/>
    <col min="15370" max="15370" width="19.85546875" style="25" customWidth="1"/>
    <col min="15371" max="15616" width="11.42578125" style="25"/>
    <col min="15617" max="15617" width="13.5703125" style="25" customWidth="1"/>
    <col min="15618" max="15618" width="9.140625" style="25" customWidth="1"/>
    <col min="15619" max="15619" width="12.140625" style="25" customWidth="1"/>
    <col min="15620" max="15620" width="8" style="25" customWidth="1"/>
    <col min="15621" max="15621" width="9.140625" style="25" customWidth="1"/>
    <col min="15622" max="15622" width="9.42578125" style="25" customWidth="1"/>
    <col min="15623" max="15623" width="12.42578125" style="25" customWidth="1"/>
    <col min="15624" max="15624" width="7.7109375" style="25" customWidth="1"/>
    <col min="15625" max="15625" width="9" style="25" customWidth="1"/>
    <col min="15626" max="15626" width="19.85546875" style="25" customWidth="1"/>
    <col min="15627" max="15872" width="11.42578125" style="25"/>
    <col min="15873" max="15873" width="13.5703125" style="25" customWidth="1"/>
    <col min="15874" max="15874" width="9.140625" style="25" customWidth="1"/>
    <col min="15875" max="15875" width="12.140625" style="25" customWidth="1"/>
    <col min="15876" max="15876" width="8" style="25" customWidth="1"/>
    <col min="15877" max="15877" width="9.140625" style="25" customWidth="1"/>
    <col min="15878" max="15878" width="9.42578125" style="25" customWidth="1"/>
    <col min="15879" max="15879" width="12.42578125" style="25" customWidth="1"/>
    <col min="15880" max="15880" width="7.7109375" style="25" customWidth="1"/>
    <col min="15881" max="15881" width="9" style="25" customWidth="1"/>
    <col min="15882" max="15882" width="19.85546875" style="25" customWidth="1"/>
    <col min="15883" max="16128" width="11.42578125" style="25"/>
    <col min="16129" max="16129" width="13.5703125" style="25" customWidth="1"/>
    <col min="16130" max="16130" width="9.140625" style="25" customWidth="1"/>
    <col min="16131" max="16131" width="12.140625" style="25" customWidth="1"/>
    <col min="16132" max="16132" width="8" style="25" customWidth="1"/>
    <col min="16133" max="16133" width="9.140625" style="25" customWidth="1"/>
    <col min="16134" max="16134" width="9.42578125" style="25" customWidth="1"/>
    <col min="16135" max="16135" width="12.42578125" style="25" customWidth="1"/>
    <col min="16136" max="16136" width="7.7109375" style="25" customWidth="1"/>
    <col min="16137" max="16137" width="9" style="25" customWidth="1"/>
    <col min="16138" max="16138" width="19.85546875" style="25" customWidth="1"/>
    <col min="16139" max="16384" width="11.42578125" style="25"/>
  </cols>
  <sheetData>
    <row r="1" spans="1:10" ht="12.95" customHeight="1" x14ac:dyDescent="0.2">
      <c r="A1" s="24" t="s">
        <v>30</v>
      </c>
      <c r="B1" s="24" t="s">
        <v>27</v>
      </c>
      <c r="C1" s="24" t="s">
        <v>404</v>
      </c>
      <c r="D1" s="24" t="s">
        <v>405</v>
      </c>
      <c r="E1" s="24" t="s">
        <v>406</v>
      </c>
      <c r="F1" s="24" t="s">
        <v>407</v>
      </c>
      <c r="G1" s="24" t="s">
        <v>408</v>
      </c>
      <c r="H1" s="24" t="s">
        <v>409</v>
      </c>
      <c r="I1" s="24" t="s">
        <v>410</v>
      </c>
      <c r="J1" s="24" t="s">
        <v>411</v>
      </c>
    </row>
    <row r="2" spans="1:10" ht="18.95" customHeight="1" x14ac:dyDescent="0.2">
      <c r="A2" s="27" t="s">
        <v>412</v>
      </c>
      <c r="B2" s="26">
        <v>44549</v>
      </c>
      <c r="C2" s="27" t="s">
        <v>413</v>
      </c>
      <c r="D2" s="29">
        <v>6347</v>
      </c>
      <c r="E2" s="29">
        <v>1269.4000000000001</v>
      </c>
      <c r="F2" s="29">
        <v>7616.4</v>
      </c>
      <c r="G2" s="29">
        <v>0</v>
      </c>
      <c r="H2" s="29">
        <v>7616.4</v>
      </c>
      <c r="I2" s="29">
        <v>7616.4</v>
      </c>
      <c r="J2" s="27" t="s">
        <v>414</v>
      </c>
    </row>
    <row r="3" spans="1:10" ht="18.95" customHeight="1" x14ac:dyDescent="0.2">
      <c r="A3" s="27" t="s">
        <v>415</v>
      </c>
      <c r="B3" s="26">
        <v>44539</v>
      </c>
      <c r="C3" s="27" t="s">
        <v>416</v>
      </c>
      <c r="D3" s="29">
        <v>8395</v>
      </c>
      <c r="E3" s="29">
        <v>1679</v>
      </c>
      <c r="F3" s="29">
        <v>10074</v>
      </c>
      <c r="G3" s="29">
        <v>0</v>
      </c>
      <c r="H3" s="29">
        <v>10074</v>
      </c>
      <c r="I3" s="29">
        <v>0</v>
      </c>
      <c r="J3" s="27" t="s">
        <v>414</v>
      </c>
    </row>
    <row r="4" spans="1:10" ht="18.95" customHeight="1" x14ac:dyDescent="0.2">
      <c r="A4" s="27" t="s">
        <v>417</v>
      </c>
      <c r="B4" s="26">
        <v>44535</v>
      </c>
      <c r="C4" s="27" t="s">
        <v>418</v>
      </c>
      <c r="D4" s="29">
        <v>8395</v>
      </c>
      <c r="E4" s="29">
        <v>1679</v>
      </c>
      <c r="F4" s="29">
        <v>10074</v>
      </c>
      <c r="G4" s="29">
        <v>0</v>
      </c>
      <c r="H4" s="29">
        <v>10074</v>
      </c>
      <c r="I4" s="29">
        <v>0</v>
      </c>
      <c r="J4" s="27" t="s">
        <v>414</v>
      </c>
    </row>
    <row r="5" spans="1:10" ht="18.95" customHeight="1" x14ac:dyDescent="0.2">
      <c r="A5" s="27" t="s">
        <v>419</v>
      </c>
      <c r="B5" s="26">
        <v>44529</v>
      </c>
      <c r="C5" s="27" t="s">
        <v>420</v>
      </c>
      <c r="D5" s="29">
        <v>10955</v>
      </c>
      <c r="E5" s="29">
        <v>2191</v>
      </c>
      <c r="F5" s="29">
        <v>13146</v>
      </c>
      <c r="G5" s="29">
        <v>0</v>
      </c>
      <c r="H5" s="29">
        <v>13146</v>
      </c>
      <c r="I5" s="29">
        <v>0</v>
      </c>
      <c r="J5" s="27" t="s">
        <v>414</v>
      </c>
    </row>
    <row r="6" spans="1:10" ht="18.95" customHeight="1" x14ac:dyDescent="0.2">
      <c r="A6" s="27" t="s">
        <v>421</v>
      </c>
      <c r="B6" s="26">
        <v>44518</v>
      </c>
      <c r="C6" s="27" t="s">
        <v>422</v>
      </c>
      <c r="D6" s="29">
        <v>14315</v>
      </c>
      <c r="E6" s="29">
        <v>2863</v>
      </c>
      <c r="F6" s="29">
        <v>17178</v>
      </c>
      <c r="G6" s="29">
        <v>0</v>
      </c>
      <c r="H6" s="29">
        <v>17178</v>
      </c>
      <c r="I6" s="29">
        <v>0</v>
      </c>
      <c r="J6" s="27" t="s">
        <v>414</v>
      </c>
    </row>
    <row r="7" spans="1:10" ht="18.95" customHeight="1" x14ac:dyDescent="0.2">
      <c r="A7" s="27" t="s">
        <v>423</v>
      </c>
      <c r="B7" s="26">
        <v>44504</v>
      </c>
      <c r="C7" s="27" t="s">
        <v>424</v>
      </c>
      <c r="D7" s="29">
        <v>14315</v>
      </c>
      <c r="E7" s="29">
        <v>2863</v>
      </c>
      <c r="F7" s="29">
        <v>17178</v>
      </c>
      <c r="G7" s="29">
        <v>0</v>
      </c>
      <c r="H7" s="29">
        <v>17178</v>
      </c>
      <c r="I7" s="29">
        <v>0</v>
      </c>
      <c r="J7" s="27" t="s">
        <v>414</v>
      </c>
    </row>
    <row r="8" spans="1:10" ht="18.95" customHeight="1" x14ac:dyDescent="0.2">
      <c r="A8" s="27" t="s">
        <v>425</v>
      </c>
      <c r="B8" s="26">
        <v>44500</v>
      </c>
      <c r="C8" s="27" t="s">
        <v>426</v>
      </c>
      <c r="D8" s="29">
        <v>15435</v>
      </c>
      <c r="E8" s="29">
        <v>3087</v>
      </c>
      <c r="F8" s="29">
        <v>18522</v>
      </c>
      <c r="G8" s="29">
        <v>0</v>
      </c>
      <c r="H8" s="29">
        <v>18522</v>
      </c>
      <c r="I8" s="29">
        <v>0</v>
      </c>
      <c r="J8" s="27" t="s">
        <v>414</v>
      </c>
    </row>
    <row r="9" spans="1:10" ht="18.95" customHeight="1" x14ac:dyDescent="0.2">
      <c r="A9" s="27" t="s">
        <v>427</v>
      </c>
      <c r="B9" s="26">
        <v>44488</v>
      </c>
      <c r="C9" s="27" t="s">
        <v>428</v>
      </c>
      <c r="D9" s="29">
        <v>10521</v>
      </c>
      <c r="E9" s="29">
        <v>2104.1999999999998</v>
      </c>
      <c r="F9" s="29">
        <v>12625.2</v>
      </c>
      <c r="G9" s="29">
        <v>0</v>
      </c>
      <c r="H9" s="29">
        <v>12625.2</v>
      </c>
      <c r="I9" s="29">
        <v>0</v>
      </c>
      <c r="J9" s="27" t="s">
        <v>414</v>
      </c>
    </row>
    <row r="10" spans="1:10" ht="18.95" customHeight="1" x14ac:dyDescent="0.2">
      <c r="A10" s="27" t="s">
        <v>429</v>
      </c>
      <c r="B10" s="26">
        <v>44479</v>
      </c>
      <c r="C10" s="27" t="s">
        <v>430</v>
      </c>
      <c r="D10" s="29">
        <v>14475</v>
      </c>
      <c r="E10" s="29">
        <v>2895</v>
      </c>
      <c r="F10" s="29">
        <v>17370</v>
      </c>
      <c r="G10" s="29">
        <v>0</v>
      </c>
      <c r="H10" s="29">
        <v>17370</v>
      </c>
      <c r="I10" s="29">
        <v>0</v>
      </c>
      <c r="J10" s="27" t="s">
        <v>414</v>
      </c>
    </row>
    <row r="11" spans="1:10" ht="18.95" customHeight="1" x14ac:dyDescent="0.2">
      <c r="A11" s="27" t="s">
        <v>431</v>
      </c>
      <c r="B11" s="26">
        <v>44467</v>
      </c>
      <c r="C11" s="27" t="s">
        <v>432</v>
      </c>
      <c r="D11" s="29">
        <v>14603</v>
      </c>
      <c r="E11" s="29">
        <v>2920.6</v>
      </c>
      <c r="F11" s="29">
        <v>17523.599999999999</v>
      </c>
      <c r="G11" s="29">
        <v>0</v>
      </c>
      <c r="H11" s="29">
        <v>17523.599999999999</v>
      </c>
      <c r="I11" s="29">
        <v>0</v>
      </c>
      <c r="J11" s="27" t="s">
        <v>414</v>
      </c>
    </row>
    <row r="12" spans="1:10" ht="18.95" customHeight="1" x14ac:dyDescent="0.2">
      <c r="A12" s="27" t="s">
        <v>433</v>
      </c>
      <c r="B12" s="26">
        <v>44454</v>
      </c>
      <c r="C12" s="27" t="s">
        <v>434</v>
      </c>
      <c r="D12" s="29">
        <v>9099</v>
      </c>
      <c r="E12" s="29">
        <v>1819.8</v>
      </c>
      <c r="F12" s="29">
        <v>10918.8</v>
      </c>
      <c r="G12" s="29">
        <v>0</v>
      </c>
      <c r="H12" s="29">
        <v>10918.8</v>
      </c>
      <c r="I12" s="29">
        <v>0</v>
      </c>
      <c r="J12" s="27" t="s">
        <v>414</v>
      </c>
    </row>
    <row r="13" spans="1:10" ht="18.95" customHeight="1" x14ac:dyDescent="0.2">
      <c r="A13" s="27" t="s">
        <v>435</v>
      </c>
      <c r="B13" s="26">
        <v>44446</v>
      </c>
      <c r="C13" s="27" t="s">
        <v>418</v>
      </c>
      <c r="D13" s="29">
        <v>9259</v>
      </c>
      <c r="E13" s="29">
        <v>1851.8</v>
      </c>
      <c r="F13" s="29">
        <v>11110.8</v>
      </c>
      <c r="G13" s="29">
        <v>0</v>
      </c>
      <c r="H13" s="29">
        <v>11110.8</v>
      </c>
      <c r="I13" s="29">
        <v>0</v>
      </c>
      <c r="J13" s="27" t="s">
        <v>414</v>
      </c>
    </row>
    <row r="14" spans="1:10" ht="18.95" customHeight="1" x14ac:dyDescent="0.2">
      <c r="A14" s="27" t="s">
        <v>436</v>
      </c>
      <c r="B14" s="26">
        <v>44433</v>
      </c>
      <c r="C14" s="27" t="s">
        <v>437</v>
      </c>
      <c r="D14" s="29">
        <v>9817</v>
      </c>
      <c r="E14" s="29">
        <v>1963.4</v>
      </c>
      <c r="F14" s="29">
        <v>11780.4</v>
      </c>
      <c r="G14" s="29">
        <v>0</v>
      </c>
      <c r="H14" s="29">
        <v>11780.4</v>
      </c>
      <c r="I14" s="29">
        <v>0</v>
      </c>
      <c r="J14" s="27" t="s">
        <v>414</v>
      </c>
    </row>
    <row r="15" spans="1:10" ht="18.95" customHeight="1" x14ac:dyDescent="0.2">
      <c r="A15" s="27" t="s">
        <v>438</v>
      </c>
      <c r="B15" s="26">
        <v>44425</v>
      </c>
      <c r="C15" s="27" t="s">
        <v>426</v>
      </c>
      <c r="D15" s="29">
        <v>9611</v>
      </c>
      <c r="E15" s="29">
        <v>1922.2</v>
      </c>
      <c r="F15" s="29">
        <v>11533.2</v>
      </c>
      <c r="G15" s="29">
        <v>0</v>
      </c>
      <c r="H15" s="29">
        <v>11533.2</v>
      </c>
      <c r="I15" s="29">
        <v>0</v>
      </c>
      <c r="J15" s="27" t="s">
        <v>414</v>
      </c>
    </row>
    <row r="16" spans="1:10" ht="18.95" customHeight="1" x14ac:dyDescent="0.2">
      <c r="A16" s="27" t="s">
        <v>439</v>
      </c>
      <c r="B16" s="26">
        <v>44418</v>
      </c>
      <c r="C16" s="27" t="s">
        <v>416</v>
      </c>
      <c r="D16" s="29">
        <v>9675</v>
      </c>
      <c r="E16" s="29">
        <v>1935</v>
      </c>
      <c r="F16" s="29">
        <v>11610</v>
      </c>
      <c r="G16" s="29">
        <v>0</v>
      </c>
      <c r="H16" s="29">
        <v>11610</v>
      </c>
      <c r="I16" s="29">
        <v>0</v>
      </c>
      <c r="J16" s="27" t="s">
        <v>414</v>
      </c>
    </row>
    <row r="17" spans="1:14" ht="18.95" customHeight="1" x14ac:dyDescent="0.2">
      <c r="A17" s="27" t="s">
        <v>440</v>
      </c>
      <c r="B17" s="26">
        <v>44406</v>
      </c>
      <c r="C17" s="27" t="s">
        <v>424</v>
      </c>
      <c r="D17" s="29">
        <v>9515</v>
      </c>
      <c r="E17" s="29">
        <v>1903</v>
      </c>
      <c r="F17" s="29">
        <v>11418</v>
      </c>
      <c r="G17" s="29">
        <v>0</v>
      </c>
      <c r="H17" s="29">
        <v>11418</v>
      </c>
      <c r="I17" s="29">
        <v>0</v>
      </c>
      <c r="J17" s="27" t="s">
        <v>414</v>
      </c>
    </row>
    <row r="18" spans="1:14" ht="18.95" customHeight="1" x14ac:dyDescent="0.2">
      <c r="A18" s="27" t="s">
        <v>441</v>
      </c>
      <c r="B18" s="26">
        <v>44397</v>
      </c>
      <c r="C18" s="27" t="s">
        <v>430</v>
      </c>
      <c r="D18" s="29">
        <v>6507</v>
      </c>
      <c r="E18" s="29">
        <v>1301.4000000000001</v>
      </c>
      <c r="F18" s="29">
        <v>7808.4</v>
      </c>
      <c r="G18" s="29">
        <v>0</v>
      </c>
      <c r="H18" s="29">
        <v>7808.4</v>
      </c>
      <c r="I18" s="29">
        <v>0</v>
      </c>
      <c r="J18" s="27" t="s">
        <v>414</v>
      </c>
      <c r="K18" s="25" t="s">
        <v>442</v>
      </c>
      <c r="M18" s="30">
        <f>SUM(D2:D19)</f>
        <v>187472</v>
      </c>
    </row>
    <row r="19" spans="1:14" ht="18.95" customHeight="1" x14ac:dyDescent="0.2">
      <c r="A19" s="27" t="s">
        <v>443</v>
      </c>
      <c r="B19" s="26">
        <v>44392</v>
      </c>
      <c r="C19" s="27" t="s">
        <v>437</v>
      </c>
      <c r="D19" s="29">
        <v>6233</v>
      </c>
      <c r="E19" s="29">
        <v>1246.5999999999999</v>
      </c>
      <c r="F19" s="29">
        <v>7479.6</v>
      </c>
      <c r="G19" s="29">
        <v>0</v>
      </c>
      <c r="H19" s="29">
        <v>7479.6</v>
      </c>
      <c r="I19" s="29">
        <v>0</v>
      </c>
      <c r="J19" s="27" t="s">
        <v>414</v>
      </c>
      <c r="K19" s="25" t="s">
        <v>444</v>
      </c>
      <c r="M19" s="30">
        <f>SUM(F2:F19)</f>
        <v>224966.39999999997</v>
      </c>
      <c r="N19" s="25">
        <f>M18*1.2</f>
        <v>224966.39999999999</v>
      </c>
    </row>
  </sheetData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B629-561E-4970-8E78-0E0E5D972EFB}">
  <dimension ref="A1:T108"/>
  <sheetViews>
    <sheetView showGridLines="0" workbookViewId="0">
      <selection sqref="A1:XFD1048576"/>
    </sheetView>
  </sheetViews>
  <sheetFormatPr baseColWidth="10" defaultRowHeight="12.75" x14ac:dyDescent="0.2"/>
  <cols>
    <col min="1" max="1" width="10.42578125" style="25" customWidth="1"/>
    <col min="2" max="2" width="4.5703125" style="25" customWidth="1"/>
    <col min="3" max="3" width="12.140625" style="25" customWidth="1"/>
    <col min="4" max="4" width="7.42578125" style="25" customWidth="1"/>
    <col min="5" max="5" width="6.5703125" style="25" customWidth="1"/>
    <col min="6" max="6" width="8.140625" style="25" customWidth="1"/>
    <col min="7" max="7" width="6.7109375" style="25" customWidth="1"/>
    <col min="8" max="8" width="8.85546875" style="25" customWidth="1"/>
    <col min="9" max="9" width="7.5703125" style="25" customWidth="1"/>
    <col min="10" max="10" width="8.140625" style="25" customWidth="1"/>
    <col min="11" max="11" width="5.42578125" style="25" customWidth="1"/>
    <col min="12" max="12" width="11.42578125" style="25" customWidth="1"/>
    <col min="13" max="13" width="2.85546875" style="25" customWidth="1"/>
    <col min="14" max="14" width="7.140625" style="25" customWidth="1"/>
    <col min="15" max="15" width="6.7109375" style="25" customWidth="1"/>
    <col min="16" max="16" width="3.5703125" style="25" customWidth="1"/>
    <col min="17" max="17" width="5.42578125" style="25" customWidth="1"/>
    <col min="18" max="256" width="11.42578125" style="25"/>
    <col min="257" max="257" width="10.42578125" style="25" customWidth="1"/>
    <col min="258" max="258" width="4.5703125" style="25" customWidth="1"/>
    <col min="259" max="259" width="12.140625" style="25" customWidth="1"/>
    <col min="260" max="260" width="7.42578125" style="25" customWidth="1"/>
    <col min="261" max="261" width="6.5703125" style="25" customWidth="1"/>
    <col min="262" max="262" width="8.140625" style="25" customWidth="1"/>
    <col min="263" max="263" width="6.7109375" style="25" customWidth="1"/>
    <col min="264" max="264" width="8.85546875" style="25" customWidth="1"/>
    <col min="265" max="265" width="7.5703125" style="25" customWidth="1"/>
    <col min="266" max="266" width="8.140625" style="25" customWidth="1"/>
    <col min="267" max="267" width="5.42578125" style="25" customWidth="1"/>
    <col min="268" max="268" width="11.42578125" style="25"/>
    <col min="269" max="269" width="2.85546875" style="25" customWidth="1"/>
    <col min="270" max="270" width="7.140625" style="25" customWidth="1"/>
    <col min="271" max="271" width="6.7109375" style="25" customWidth="1"/>
    <col min="272" max="272" width="3.5703125" style="25" customWidth="1"/>
    <col min="273" max="273" width="5.42578125" style="25" customWidth="1"/>
    <col min="274" max="512" width="11.42578125" style="25"/>
    <col min="513" max="513" width="10.42578125" style="25" customWidth="1"/>
    <col min="514" max="514" width="4.5703125" style="25" customWidth="1"/>
    <col min="515" max="515" width="12.140625" style="25" customWidth="1"/>
    <col min="516" max="516" width="7.42578125" style="25" customWidth="1"/>
    <col min="517" max="517" width="6.5703125" style="25" customWidth="1"/>
    <col min="518" max="518" width="8.140625" style="25" customWidth="1"/>
    <col min="519" max="519" width="6.7109375" style="25" customWidth="1"/>
    <col min="520" max="520" width="8.85546875" style="25" customWidth="1"/>
    <col min="521" max="521" width="7.5703125" style="25" customWidth="1"/>
    <col min="522" max="522" width="8.140625" style="25" customWidth="1"/>
    <col min="523" max="523" width="5.42578125" style="25" customWidth="1"/>
    <col min="524" max="524" width="11.42578125" style="25"/>
    <col min="525" max="525" width="2.85546875" style="25" customWidth="1"/>
    <col min="526" max="526" width="7.140625" style="25" customWidth="1"/>
    <col min="527" max="527" width="6.7109375" style="25" customWidth="1"/>
    <col min="528" max="528" width="3.5703125" style="25" customWidth="1"/>
    <col min="529" max="529" width="5.42578125" style="25" customWidth="1"/>
    <col min="530" max="768" width="11.42578125" style="25"/>
    <col min="769" max="769" width="10.42578125" style="25" customWidth="1"/>
    <col min="770" max="770" width="4.5703125" style="25" customWidth="1"/>
    <col min="771" max="771" width="12.140625" style="25" customWidth="1"/>
    <col min="772" max="772" width="7.42578125" style="25" customWidth="1"/>
    <col min="773" max="773" width="6.5703125" style="25" customWidth="1"/>
    <col min="774" max="774" width="8.140625" style="25" customWidth="1"/>
    <col min="775" max="775" width="6.7109375" style="25" customWidth="1"/>
    <col min="776" max="776" width="8.85546875" style="25" customWidth="1"/>
    <col min="777" max="777" width="7.5703125" style="25" customWidth="1"/>
    <col min="778" max="778" width="8.140625" style="25" customWidth="1"/>
    <col min="779" max="779" width="5.42578125" style="25" customWidth="1"/>
    <col min="780" max="780" width="11.42578125" style="25"/>
    <col min="781" max="781" width="2.85546875" style="25" customWidth="1"/>
    <col min="782" max="782" width="7.140625" style="25" customWidth="1"/>
    <col min="783" max="783" width="6.7109375" style="25" customWidth="1"/>
    <col min="784" max="784" width="3.5703125" style="25" customWidth="1"/>
    <col min="785" max="785" width="5.42578125" style="25" customWidth="1"/>
    <col min="786" max="1024" width="11.42578125" style="25"/>
    <col min="1025" max="1025" width="10.42578125" style="25" customWidth="1"/>
    <col min="1026" max="1026" width="4.5703125" style="25" customWidth="1"/>
    <col min="1027" max="1027" width="12.140625" style="25" customWidth="1"/>
    <col min="1028" max="1028" width="7.42578125" style="25" customWidth="1"/>
    <col min="1029" max="1029" width="6.5703125" style="25" customWidth="1"/>
    <col min="1030" max="1030" width="8.140625" style="25" customWidth="1"/>
    <col min="1031" max="1031" width="6.7109375" style="25" customWidth="1"/>
    <col min="1032" max="1032" width="8.85546875" style="25" customWidth="1"/>
    <col min="1033" max="1033" width="7.5703125" style="25" customWidth="1"/>
    <col min="1034" max="1034" width="8.140625" style="25" customWidth="1"/>
    <col min="1035" max="1035" width="5.42578125" style="25" customWidth="1"/>
    <col min="1036" max="1036" width="11.42578125" style="25"/>
    <col min="1037" max="1037" width="2.85546875" style="25" customWidth="1"/>
    <col min="1038" max="1038" width="7.140625" style="25" customWidth="1"/>
    <col min="1039" max="1039" width="6.7109375" style="25" customWidth="1"/>
    <col min="1040" max="1040" width="3.5703125" style="25" customWidth="1"/>
    <col min="1041" max="1041" width="5.42578125" style="25" customWidth="1"/>
    <col min="1042" max="1280" width="11.42578125" style="25"/>
    <col min="1281" max="1281" width="10.42578125" style="25" customWidth="1"/>
    <col min="1282" max="1282" width="4.5703125" style="25" customWidth="1"/>
    <col min="1283" max="1283" width="12.140625" style="25" customWidth="1"/>
    <col min="1284" max="1284" width="7.42578125" style="25" customWidth="1"/>
    <col min="1285" max="1285" width="6.5703125" style="25" customWidth="1"/>
    <col min="1286" max="1286" width="8.140625" style="25" customWidth="1"/>
    <col min="1287" max="1287" width="6.7109375" style="25" customWidth="1"/>
    <col min="1288" max="1288" width="8.85546875" style="25" customWidth="1"/>
    <col min="1289" max="1289" width="7.5703125" style="25" customWidth="1"/>
    <col min="1290" max="1290" width="8.140625" style="25" customWidth="1"/>
    <col min="1291" max="1291" width="5.42578125" style="25" customWidth="1"/>
    <col min="1292" max="1292" width="11.42578125" style="25"/>
    <col min="1293" max="1293" width="2.85546875" style="25" customWidth="1"/>
    <col min="1294" max="1294" width="7.140625" style="25" customWidth="1"/>
    <col min="1295" max="1295" width="6.7109375" style="25" customWidth="1"/>
    <col min="1296" max="1296" width="3.5703125" style="25" customWidth="1"/>
    <col min="1297" max="1297" width="5.42578125" style="25" customWidth="1"/>
    <col min="1298" max="1536" width="11.42578125" style="25"/>
    <col min="1537" max="1537" width="10.42578125" style="25" customWidth="1"/>
    <col min="1538" max="1538" width="4.5703125" style="25" customWidth="1"/>
    <col min="1539" max="1539" width="12.140625" style="25" customWidth="1"/>
    <col min="1540" max="1540" width="7.42578125" style="25" customWidth="1"/>
    <col min="1541" max="1541" width="6.5703125" style="25" customWidth="1"/>
    <col min="1542" max="1542" width="8.140625" style="25" customWidth="1"/>
    <col min="1543" max="1543" width="6.7109375" style="25" customWidth="1"/>
    <col min="1544" max="1544" width="8.85546875" style="25" customWidth="1"/>
    <col min="1545" max="1545" width="7.5703125" style="25" customWidth="1"/>
    <col min="1546" max="1546" width="8.140625" style="25" customWidth="1"/>
    <col min="1547" max="1547" width="5.42578125" style="25" customWidth="1"/>
    <col min="1548" max="1548" width="11.42578125" style="25"/>
    <col min="1549" max="1549" width="2.85546875" style="25" customWidth="1"/>
    <col min="1550" max="1550" width="7.140625" style="25" customWidth="1"/>
    <col min="1551" max="1551" width="6.7109375" style="25" customWidth="1"/>
    <col min="1552" max="1552" width="3.5703125" style="25" customWidth="1"/>
    <col min="1553" max="1553" width="5.42578125" style="25" customWidth="1"/>
    <col min="1554" max="1792" width="11.42578125" style="25"/>
    <col min="1793" max="1793" width="10.42578125" style="25" customWidth="1"/>
    <col min="1794" max="1794" width="4.5703125" style="25" customWidth="1"/>
    <col min="1795" max="1795" width="12.140625" style="25" customWidth="1"/>
    <col min="1796" max="1796" width="7.42578125" style="25" customWidth="1"/>
    <col min="1797" max="1797" width="6.5703125" style="25" customWidth="1"/>
    <col min="1798" max="1798" width="8.140625" style="25" customWidth="1"/>
    <col min="1799" max="1799" width="6.7109375" style="25" customWidth="1"/>
    <col min="1800" max="1800" width="8.85546875" style="25" customWidth="1"/>
    <col min="1801" max="1801" width="7.5703125" style="25" customWidth="1"/>
    <col min="1802" max="1802" width="8.140625" style="25" customWidth="1"/>
    <col min="1803" max="1803" width="5.42578125" style="25" customWidth="1"/>
    <col min="1804" max="1804" width="11.42578125" style="25"/>
    <col min="1805" max="1805" width="2.85546875" style="25" customWidth="1"/>
    <col min="1806" max="1806" width="7.140625" style="25" customWidth="1"/>
    <col min="1807" max="1807" width="6.7109375" style="25" customWidth="1"/>
    <col min="1808" max="1808" width="3.5703125" style="25" customWidth="1"/>
    <col min="1809" max="1809" width="5.42578125" style="25" customWidth="1"/>
    <col min="1810" max="2048" width="11.42578125" style="25"/>
    <col min="2049" max="2049" width="10.42578125" style="25" customWidth="1"/>
    <col min="2050" max="2050" width="4.5703125" style="25" customWidth="1"/>
    <col min="2051" max="2051" width="12.140625" style="25" customWidth="1"/>
    <col min="2052" max="2052" width="7.42578125" style="25" customWidth="1"/>
    <col min="2053" max="2053" width="6.5703125" style="25" customWidth="1"/>
    <col min="2054" max="2054" width="8.140625" style="25" customWidth="1"/>
    <col min="2055" max="2055" width="6.7109375" style="25" customWidth="1"/>
    <col min="2056" max="2056" width="8.85546875" style="25" customWidth="1"/>
    <col min="2057" max="2057" width="7.5703125" style="25" customWidth="1"/>
    <col min="2058" max="2058" width="8.140625" style="25" customWidth="1"/>
    <col min="2059" max="2059" width="5.42578125" style="25" customWidth="1"/>
    <col min="2060" max="2060" width="11.42578125" style="25"/>
    <col min="2061" max="2061" width="2.85546875" style="25" customWidth="1"/>
    <col min="2062" max="2062" width="7.140625" style="25" customWidth="1"/>
    <col min="2063" max="2063" width="6.7109375" style="25" customWidth="1"/>
    <col min="2064" max="2064" width="3.5703125" style="25" customWidth="1"/>
    <col min="2065" max="2065" width="5.42578125" style="25" customWidth="1"/>
    <col min="2066" max="2304" width="11.42578125" style="25"/>
    <col min="2305" max="2305" width="10.42578125" style="25" customWidth="1"/>
    <col min="2306" max="2306" width="4.5703125" style="25" customWidth="1"/>
    <col min="2307" max="2307" width="12.140625" style="25" customWidth="1"/>
    <col min="2308" max="2308" width="7.42578125" style="25" customWidth="1"/>
    <col min="2309" max="2309" width="6.5703125" style="25" customWidth="1"/>
    <col min="2310" max="2310" width="8.140625" style="25" customWidth="1"/>
    <col min="2311" max="2311" width="6.7109375" style="25" customWidth="1"/>
    <col min="2312" max="2312" width="8.85546875" style="25" customWidth="1"/>
    <col min="2313" max="2313" width="7.5703125" style="25" customWidth="1"/>
    <col min="2314" max="2314" width="8.140625" style="25" customWidth="1"/>
    <col min="2315" max="2315" width="5.42578125" style="25" customWidth="1"/>
    <col min="2316" max="2316" width="11.42578125" style="25"/>
    <col min="2317" max="2317" width="2.85546875" style="25" customWidth="1"/>
    <col min="2318" max="2318" width="7.140625" style="25" customWidth="1"/>
    <col min="2319" max="2319" width="6.7109375" style="25" customWidth="1"/>
    <col min="2320" max="2320" width="3.5703125" style="25" customWidth="1"/>
    <col min="2321" max="2321" width="5.42578125" style="25" customWidth="1"/>
    <col min="2322" max="2560" width="11.42578125" style="25"/>
    <col min="2561" max="2561" width="10.42578125" style="25" customWidth="1"/>
    <col min="2562" max="2562" width="4.5703125" style="25" customWidth="1"/>
    <col min="2563" max="2563" width="12.140625" style="25" customWidth="1"/>
    <col min="2564" max="2564" width="7.42578125" style="25" customWidth="1"/>
    <col min="2565" max="2565" width="6.5703125" style="25" customWidth="1"/>
    <col min="2566" max="2566" width="8.140625" style="25" customWidth="1"/>
    <col min="2567" max="2567" width="6.7109375" style="25" customWidth="1"/>
    <col min="2568" max="2568" width="8.85546875" style="25" customWidth="1"/>
    <col min="2569" max="2569" width="7.5703125" style="25" customWidth="1"/>
    <col min="2570" max="2570" width="8.140625" style="25" customWidth="1"/>
    <col min="2571" max="2571" width="5.42578125" style="25" customWidth="1"/>
    <col min="2572" max="2572" width="11.42578125" style="25"/>
    <col min="2573" max="2573" width="2.85546875" style="25" customWidth="1"/>
    <col min="2574" max="2574" width="7.140625" style="25" customWidth="1"/>
    <col min="2575" max="2575" width="6.7109375" style="25" customWidth="1"/>
    <col min="2576" max="2576" width="3.5703125" style="25" customWidth="1"/>
    <col min="2577" max="2577" width="5.42578125" style="25" customWidth="1"/>
    <col min="2578" max="2816" width="11.42578125" style="25"/>
    <col min="2817" max="2817" width="10.42578125" style="25" customWidth="1"/>
    <col min="2818" max="2818" width="4.5703125" style="25" customWidth="1"/>
    <col min="2819" max="2819" width="12.140625" style="25" customWidth="1"/>
    <col min="2820" max="2820" width="7.42578125" style="25" customWidth="1"/>
    <col min="2821" max="2821" width="6.5703125" style="25" customWidth="1"/>
    <col min="2822" max="2822" width="8.140625" style="25" customWidth="1"/>
    <col min="2823" max="2823" width="6.7109375" style="25" customWidth="1"/>
    <col min="2824" max="2824" width="8.85546875" style="25" customWidth="1"/>
    <col min="2825" max="2825" width="7.5703125" style="25" customWidth="1"/>
    <col min="2826" max="2826" width="8.140625" style="25" customWidth="1"/>
    <col min="2827" max="2827" width="5.42578125" style="25" customWidth="1"/>
    <col min="2828" max="2828" width="11.42578125" style="25"/>
    <col min="2829" max="2829" width="2.85546875" style="25" customWidth="1"/>
    <col min="2830" max="2830" width="7.140625" style="25" customWidth="1"/>
    <col min="2831" max="2831" width="6.7109375" style="25" customWidth="1"/>
    <col min="2832" max="2832" width="3.5703125" style="25" customWidth="1"/>
    <col min="2833" max="2833" width="5.42578125" style="25" customWidth="1"/>
    <col min="2834" max="3072" width="11.42578125" style="25"/>
    <col min="3073" max="3073" width="10.42578125" style="25" customWidth="1"/>
    <col min="3074" max="3074" width="4.5703125" style="25" customWidth="1"/>
    <col min="3075" max="3075" width="12.140625" style="25" customWidth="1"/>
    <col min="3076" max="3076" width="7.42578125" style="25" customWidth="1"/>
    <col min="3077" max="3077" width="6.5703125" style="25" customWidth="1"/>
    <col min="3078" max="3078" width="8.140625" style="25" customWidth="1"/>
    <col min="3079" max="3079" width="6.7109375" style="25" customWidth="1"/>
    <col min="3080" max="3080" width="8.85546875" style="25" customWidth="1"/>
    <col min="3081" max="3081" width="7.5703125" style="25" customWidth="1"/>
    <col min="3082" max="3082" width="8.140625" style="25" customWidth="1"/>
    <col min="3083" max="3083" width="5.42578125" style="25" customWidth="1"/>
    <col min="3084" max="3084" width="11.42578125" style="25"/>
    <col min="3085" max="3085" width="2.85546875" style="25" customWidth="1"/>
    <col min="3086" max="3086" width="7.140625" style="25" customWidth="1"/>
    <col min="3087" max="3087" width="6.7109375" style="25" customWidth="1"/>
    <col min="3088" max="3088" width="3.5703125" style="25" customWidth="1"/>
    <col min="3089" max="3089" width="5.42578125" style="25" customWidth="1"/>
    <col min="3090" max="3328" width="11.42578125" style="25"/>
    <col min="3329" max="3329" width="10.42578125" style="25" customWidth="1"/>
    <col min="3330" max="3330" width="4.5703125" style="25" customWidth="1"/>
    <col min="3331" max="3331" width="12.140625" style="25" customWidth="1"/>
    <col min="3332" max="3332" width="7.42578125" style="25" customWidth="1"/>
    <col min="3333" max="3333" width="6.5703125" style="25" customWidth="1"/>
    <col min="3334" max="3334" width="8.140625" style="25" customWidth="1"/>
    <col min="3335" max="3335" width="6.7109375" style="25" customWidth="1"/>
    <col min="3336" max="3336" width="8.85546875" style="25" customWidth="1"/>
    <col min="3337" max="3337" width="7.5703125" style="25" customWidth="1"/>
    <col min="3338" max="3338" width="8.140625" style="25" customWidth="1"/>
    <col min="3339" max="3339" width="5.42578125" style="25" customWidth="1"/>
    <col min="3340" max="3340" width="11.42578125" style="25"/>
    <col min="3341" max="3341" width="2.85546875" style="25" customWidth="1"/>
    <col min="3342" max="3342" width="7.140625" style="25" customWidth="1"/>
    <col min="3343" max="3343" width="6.7109375" style="25" customWidth="1"/>
    <col min="3344" max="3344" width="3.5703125" style="25" customWidth="1"/>
    <col min="3345" max="3345" width="5.42578125" style="25" customWidth="1"/>
    <col min="3346" max="3584" width="11.42578125" style="25"/>
    <col min="3585" max="3585" width="10.42578125" style="25" customWidth="1"/>
    <col min="3586" max="3586" width="4.5703125" style="25" customWidth="1"/>
    <col min="3587" max="3587" width="12.140625" style="25" customWidth="1"/>
    <col min="3588" max="3588" width="7.42578125" style="25" customWidth="1"/>
    <col min="3589" max="3589" width="6.5703125" style="25" customWidth="1"/>
    <col min="3590" max="3590" width="8.140625" style="25" customWidth="1"/>
    <col min="3591" max="3591" width="6.7109375" style="25" customWidth="1"/>
    <col min="3592" max="3592" width="8.85546875" style="25" customWidth="1"/>
    <col min="3593" max="3593" width="7.5703125" style="25" customWidth="1"/>
    <col min="3594" max="3594" width="8.140625" style="25" customWidth="1"/>
    <col min="3595" max="3595" width="5.42578125" style="25" customWidth="1"/>
    <col min="3596" max="3596" width="11.42578125" style="25"/>
    <col min="3597" max="3597" width="2.85546875" style="25" customWidth="1"/>
    <col min="3598" max="3598" width="7.140625" style="25" customWidth="1"/>
    <col min="3599" max="3599" width="6.7109375" style="25" customWidth="1"/>
    <col min="3600" max="3600" width="3.5703125" style="25" customWidth="1"/>
    <col min="3601" max="3601" width="5.42578125" style="25" customWidth="1"/>
    <col min="3602" max="3840" width="11.42578125" style="25"/>
    <col min="3841" max="3841" width="10.42578125" style="25" customWidth="1"/>
    <col min="3842" max="3842" width="4.5703125" style="25" customWidth="1"/>
    <col min="3843" max="3843" width="12.140625" style="25" customWidth="1"/>
    <col min="3844" max="3844" width="7.42578125" style="25" customWidth="1"/>
    <col min="3845" max="3845" width="6.5703125" style="25" customWidth="1"/>
    <col min="3846" max="3846" width="8.140625" style="25" customWidth="1"/>
    <col min="3847" max="3847" width="6.7109375" style="25" customWidth="1"/>
    <col min="3848" max="3848" width="8.85546875" style="25" customWidth="1"/>
    <col min="3849" max="3849" width="7.5703125" style="25" customWidth="1"/>
    <col min="3850" max="3850" width="8.140625" style="25" customWidth="1"/>
    <col min="3851" max="3851" width="5.42578125" style="25" customWidth="1"/>
    <col min="3852" max="3852" width="11.42578125" style="25"/>
    <col min="3853" max="3853" width="2.85546875" style="25" customWidth="1"/>
    <col min="3854" max="3854" width="7.140625" style="25" customWidth="1"/>
    <col min="3855" max="3855" width="6.7109375" style="25" customWidth="1"/>
    <col min="3856" max="3856" width="3.5703125" style="25" customWidth="1"/>
    <col min="3857" max="3857" width="5.42578125" style="25" customWidth="1"/>
    <col min="3858" max="4096" width="11.42578125" style="25"/>
    <col min="4097" max="4097" width="10.42578125" style="25" customWidth="1"/>
    <col min="4098" max="4098" width="4.5703125" style="25" customWidth="1"/>
    <col min="4099" max="4099" width="12.140625" style="25" customWidth="1"/>
    <col min="4100" max="4100" width="7.42578125" style="25" customWidth="1"/>
    <col min="4101" max="4101" width="6.5703125" style="25" customWidth="1"/>
    <col min="4102" max="4102" width="8.140625" style="25" customWidth="1"/>
    <col min="4103" max="4103" width="6.7109375" style="25" customWidth="1"/>
    <col min="4104" max="4104" width="8.85546875" style="25" customWidth="1"/>
    <col min="4105" max="4105" width="7.5703125" style="25" customWidth="1"/>
    <col min="4106" max="4106" width="8.140625" style="25" customWidth="1"/>
    <col min="4107" max="4107" width="5.42578125" style="25" customWidth="1"/>
    <col min="4108" max="4108" width="11.42578125" style="25"/>
    <col min="4109" max="4109" width="2.85546875" style="25" customWidth="1"/>
    <col min="4110" max="4110" width="7.140625" style="25" customWidth="1"/>
    <col min="4111" max="4111" width="6.7109375" style="25" customWidth="1"/>
    <col min="4112" max="4112" width="3.5703125" style="25" customWidth="1"/>
    <col min="4113" max="4113" width="5.42578125" style="25" customWidth="1"/>
    <col min="4114" max="4352" width="11.42578125" style="25"/>
    <col min="4353" max="4353" width="10.42578125" style="25" customWidth="1"/>
    <col min="4354" max="4354" width="4.5703125" style="25" customWidth="1"/>
    <col min="4355" max="4355" width="12.140625" style="25" customWidth="1"/>
    <col min="4356" max="4356" width="7.42578125" style="25" customWidth="1"/>
    <col min="4357" max="4357" width="6.5703125" style="25" customWidth="1"/>
    <col min="4358" max="4358" width="8.140625" style="25" customWidth="1"/>
    <col min="4359" max="4359" width="6.7109375" style="25" customWidth="1"/>
    <col min="4360" max="4360" width="8.85546875" style="25" customWidth="1"/>
    <col min="4361" max="4361" width="7.5703125" style="25" customWidth="1"/>
    <col min="4362" max="4362" width="8.140625" style="25" customWidth="1"/>
    <col min="4363" max="4363" width="5.42578125" style="25" customWidth="1"/>
    <col min="4364" max="4364" width="11.42578125" style="25"/>
    <col min="4365" max="4365" width="2.85546875" style="25" customWidth="1"/>
    <col min="4366" max="4366" width="7.140625" style="25" customWidth="1"/>
    <col min="4367" max="4367" width="6.7109375" style="25" customWidth="1"/>
    <col min="4368" max="4368" width="3.5703125" style="25" customWidth="1"/>
    <col min="4369" max="4369" width="5.42578125" style="25" customWidth="1"/>
    <col min="4370" max="4608" width="11.42578125" style="25"/>
    <col min="4609" max="4609" width="10.42578125" style="25" customWidth="1"/>
    <col min="4610" max="4610" width="4.5703125" style="25" customWidth="1"/>
    <col min="4611" max="4611" width="12.140625" style="25" customWidth="1"/>
    <col min="4612" max="4612" width="7.42578125" style="25" customWidth="1"/>
    <col min="4613" max="4613" width="6.5703125" style="25" customWidth="1"/>
    <col min="4614" max="4614" width="8.140625" style="25" customWidth="1"/>
    <col min="4615" max="4615" width="6.7109375" style="25" customWidth="1"/>
    <col min="4616" max="4616" width="8.85546875" style="25" customWidth="1"/>
    <col min="4617" max="4617" width="7.5703125" style="25" customWidth="1"/>
    <col min="4618" max="4618" width="8.140625" style="25" customWidth="1"/>
    <col min="4619" max="4619" width="5.42578125" style="25" customWidth="1"/>
    <col min="4620" max="4620" width="11.42578125" style="25"/>
    <col min="4621" max="4621" width="2.85546875" style="25" customWidth="1"/>
    <col min="4622" max="4622" width="7.140625" style="25" customWidth="1"/>
    <col min="4623" max="4623" width="6.7109375" style="25" customWidth="1"/>
    <col min="4624" max="4624" width="3.5703125" style="25" customWidth="1"/>
    <col min="4625" max="4625" width="5.42578125" style="25" customWidth="1"/>
    <col min="4626" max="4864" width="11.42578125" style="25"/>
    <col min="4865" max="4865" width="10.42578125" style="25" customWidth="1"/>
    <col min="4866" max="4866" width="4.5703125" style="25" customWidth="1"/>
    <col min="4867" max="4867" width="12.140625" style="25" customWidth="1"/>
    <col min="4868" max="4868" width="7.42578125" style="25" customWidth="1"/>
    <col min="4869" max="4869" width="6.5703125" style="25" customWidth="1"/>
    <col min="4870" max="4870" width="8.140625" style="25" customWidth="1"/>
    <col min="4871" max="4871" width="6.7109375" style="25" customWidth="1"/>
    <col min="4872" max="4872" width="8.85546875" style="25" customWidth="1"/>
    <col min="4873" max="4873" width="7.5703125" style="25" customWidth="1"/>
    <col min="4874" max="4874" width="8.140625" style="25" customWidth="1"/>
    <col min="4875" max="4875" width="5.42578125" style="25" customWidth="1"/>
    <col min="4876" max="4876" width="11.42578125" style="25"/>
    <col min="4877" max="4877" width="2.85546875" style="25" customWidth="1"/>
    <col min="4878" max="4878" width="7.140625" style="25" customWidth="1"/>
    <col min="4879" max="4879" width="6.7109375" style="25" customWidth="1"/>
    <col min="4880" max="4880" width="3.5703125" style="25" customWidth="1"/>
    <col min="4881" max="4881" width="5.42578125" style="25" customWidth="1"/>
    <col min="4882" max="5120" width="11.42578125" style="25"/>
    <col min="5121" max="5121" width="10.42578125" style="25" customWidth="1"/>
    <col min="5122" max="5122" width="4.5703125" style="25" customWidth="1"/>
    <col min="5123" max="5123" width="12.140625" style="25" customWidth="1"/>
    <col min="5124" max="5124" width="7.42578125" style="25" customWidth="1"/>
    <col min="5125" max="5125" width="6.5703125" style="25" customWidth="1"/>
    <col min="5126" max="5126" width="8.140625" style="25" customWidth="1"/>
    <col min="5127" max="5127" width="6.7109375" style="25" customWidth="1"/>
    <col min="5128" max="5128" width="8.85546875" style="25" customWidth="1"/>
    <col min="5129" max="5129" width="7.5703125" style="25" customWidth="1"/>
    <col min="5130" max="5130" width="8.140625" style="25" customWidth="1"/>
    <col min="5131" max="5131" width="5.42578125" style="25" customWidth="1"/>
    <col min="5132" max="5132" width="11.42578125" style="25"/>
    <col min="5133" max="5133" width="2.85546875" style="25" customWidth="1"/>
    <col min="5134" max="5134" width="7.140625" style="25" customWidth="1"/>
    <col min="5135" max="5135" width="6.7109375" style="25" customWidth="1"/>
    <col min="5136" max="5136" width="3.5703125" style="25" customWidth="1"/>
    <col min="5137" max="5137" width="5.42578125" style="25" customWidth="1"/>
    <col min="5138" max="5376" width="11.42578125" style="25"/>
    <col min="5377" max="5377" width="10.42578125" style="25" customWidth="1"/>
    <col min="5378" max="5378" width="4.5703125" style="25" customWidth="1"/>
    <col min="5379" max="5379" width="12.140625" style="25" customWidth="1"/>
    <col min="5380" max="5380" width="7.42578125" style="25" customWidth="1"/>
    <col min="5381" max="5381" width="6.5703125" style="25" customWidth="1"/>
    <col min="5382" max="5382" width="8.140625" style="25" customWidth="1"/>
    <col min="5383" max="5383" width="6.7109375" style="25" customWidth="1"/>
    <col min="5384" max="5384" width="8.85546875" style="25" customWidth="1"/>
    <col min="5385" max="5385" width="7.5703125" style="25" customWidth="1"/>
    <col min="5386" max="5386" width="8.140625" style="25" customWidth="1"/>
    <col min="5387" max="5387" width="5.42578125" style="25" customWidth="1"/>
    <col min="5388" max="5388" width="11.42578125" style="25"/>
    <col min="5389" max="5389" width="2.85546875" style="25" customWidth="1"/>
    <col min="5390" max="5390" width="7.140625" style="25" customWidth="1"/>
    <col min="5391" max="5391" width="6.7109375" style="25" customWidth="1"/>
    <col min="5392" max="5392" width="3.5703125" style="25" customWidth="1"/>
    <col min="5393" max="5393" width="5.42578125" style="25" customWidth="1"/>
    <col min="5394" max="5632" width="11.42578125" style="25"/>
    <col min="5633" max="5633" width="10.42578125" style="25" customWidth="1"/>
    <col min="5634" max="5634" width="4.5703125" style="25" customWidth="1"/>
    <col min="5635" max="5635" width="12.140625" style="25" customWidth="1"/>
    <col min="5636" max="5636" width="7.42578125" style="25" customWidth="1"/>
    <col min="5637" max="5637" width="6.5703125" style="25" customWidth="1"/>
    <col min="5638" max="5638" width="8.140625" style="25" customWidth="1"/>
    <col min="5639" max="5639" width="6.7109375" style="25" customWidth="1"/>
    <col min="5640" max="5640" width="8.85546875" style="25" customWidth="1"/>
    <col min="5641" max="5641" width="7.5703125" style="25" customWidth="1"/>
    <col min="5642" max="5642" width="8.140625" style="25" customWidth="1"/>
    <col min="5643" max="5643" width="5.42578125" style="25" customWidth="1"/>
    <col min="5644" max="5644" width="11.42578125" style="25"/>
    <col min="5645" max="5645" width="2.85546875" style="25" customWidth="1"/>
    <col min="5646" max="5646" width="7.140625" style="25" customWidth="1"/>
    <col min="5647" max="5647" width="6.7109375" style="25" customWidth="1"/>
    <col min="5648" max="5648" width="3.5703125" style="25" customWidth="1"/>
    <col min="5649" max="5649" width="5.42578125" style="25" customWidth="1"/>
    <col min="5650" max="5888" width="11.42578125" style="25"/>
    <col min="5889" max="5889" width="10.42578125" style="25" customWidth="1"/>
    <col min="5890" max="5890" width="4.5703125" style="25" customWidth="1"/>
    <col min="5891" max="5891" width="12.140625" style="25" customWidth="1"/>
    <col min="5892" max="5892" width="7.42578125" style="25" customWidth="1"/>
    <col min="5893" max="5893" width="6.5703125" style="25" customWidth="1"/>
    <col min="5894" max="5894" width="8.140625" style="25" customWidth="1"/>
    <col min="5895" max="5895" width="6.7109375" style="25" customWidth="1"/>
    <col min="5896" max="5896" width="8.85546875" style="25" customWidth="1"/>
    <col min="5897" max="5897" width="7.5703125" style="25" customWidth="1"/>
    <col min="5898" max="5898" width="8.140625" style="25" customWidth="1"/>
    <col min="5899" max="5899" width="5.42578125" style="25" customWidth="1"/>
    <col min="5900" max="5900" width="11.42578125" style="25"/>
    <col min="5901" max="5901" width="2.85546875" style="25" customWidth="1"/>
    <col min="5902" max="5902" width="7.140625" style="25" customWidth="1"/>
    <col min="5903" max="5903" width="6.7109375" style="25" customWidth="1"/>
    <col min="5904" max="5904" width="3.5703125" style="25" customWidth="1"/>
    <col min="5905" max="5905" width="5.42578125" style="25" customWidth="1"/>
    <col min="5906" max="6144" width="11.42578125" style="25"/>
    <col min="6145" max="6145" width="10.42578125" style="25" customWidth="1"/>
    <col min="6146" max="6146" width="4.5703125" style="25" customWidth="1"/>
    <col min="6147" max="6147" width="12.140625" style="25" customWidth="1"/>
    <col min="6148" max="6148" width="7.42578125" style="25" customWidth="1"/>
    <col min="6149" max="6149" width="6.5703125" style="25" customWidth="1"/>
    <col min="6150" max="6150" width="8.140625" style="25" customWidth="1"/>
    <col min="6151" max="6151" width="6.7109375" style="25" customWidth="1"/>
    <col min="6152" max="6152" width="8.85546875" style="25" customWidth="1"/>
    <col min="6153" max="6153" width="7.5703125" style="25" customWidth="1"/>
    <col min="6154" max="6154" width="8.140625" style="25" customWidth="1"/>
    <col min="6155" max="6155" width="5.42578125" style="25" customWidth="1"/>
    <col min="6156" max="6156" width="11.42578125" style="25"/>
    <col min="6157" max="6157" width="2.85546875" style="25" customWidth="1"/>
    <col min="6158" max="6158" width="7.140625" style="25" customWidth="1"/>
    <col min="6159" max="6159" width="6.7109375" style="25" customWidth="1"/>
    <col min="6160" max="6160" width="3.5703125" style="25" customWidth="1"/>
    <col min="6161" max="6161" width="5.42578125" style="25" customWidth="1"/>
    <col min="6162" max="6400" width="11.42578125" style="25"/>
    <col min="6401" max="6401" width="10.42578125" style="25" customWidth="1"/>
    <col min="6402" max="6402" width="4.5703125" style="25" customWidth="1"/>
    <col min="6403" max="6403" width="12.140625" style="25" customWidth="1"/>
    <col min="6404" max="6404" width="7.42578125" style="25" customWidth="1"/>
    <col min="6405" max="6405" width="6.5703125" style="25" customWidth="1"/>
    <col min="6406" max="6406" width="8.140625" style="25" customWidth="1"/>
    <col min="6407" max="6407" width="6.7109375" style="25" customWidth="1"/>
    <col min="6408" max="6408" width="8.85546875" style="25" customWidth="1"/>
    <col min="6409" max="6409" width="7.5703125" style="25" customWidth="1"/>
    <col min="6410" max="6410" width="8.140625" style="25" customWidth="1"/>
    <col min="6411" max="6411" width="5.42578125" style="25" customWidth="1"/>
    <col min="6412" max="6412" width="11.42578125" style="25"/>
    <col min="6413" max="6413" width="2.85546875" style="25" customWidth="1"/>
    <col min="6414" max="6414" width="7.140625" style="25" customWidth="1"/>
    <col min="6415" max="6415" width="6.7109375" style="25" customWidth="1"/>
    <col min="6416" max="6416" width="3.5703125" style="25" customWidth="1"/>
    <col min="6417" max="6417" width="5.42578125" style="25" customWidth="1"/>
    <col min="6418" max="6656" width="11.42578125" style="25"/>
    <col min="6657" max="6657" width="10.42578125" style="25" customWidth="1"/>
    <col min="6658" max="6658" width="4.5703125" style="25" customWidth="1"/>
    <col min="6659" max="6659" width="12.140625" style="25" customWidth="1"/>
    <col min="6660" max="6660" width="7.42578125" style="25" customWidth="1"/>
    <col min="6661" max="6661" width="6.5703125" style="25" customWidth="1"/>
    <col min="6662" max="6662" width="8.140625" style="25" customWidth="1"/>
    <col min="6663" max="6663" width="6.7109375" style="25" customWidth="1"/>
    <col min="6664" max="6664" width="8.85546875" style="25" customWidth="1"/>
    <col min="6665" max="6665" width="7.5703125" style="25" customWidth="1"/>
    <col min="6666" max="6666" width="8.140625" style="25" customWidth="1"/>
    <col min="6667" max="6667" width="5.42578125" style="25" customWidth="1"/>
    <col min="6668" max="6668" width="11.42578125" style="25"/>
    <col min="6669" max="6669" width="2.85546875" style="25" customWidth="1"/>
    <col min="6670" max="6670" width="7.140625" style="25" customWidth="1"/>
    <col min="6671" max="6671" width="6.7109375" style="25" customWidth="1"/>
    <col min="6672" max="6672" width="3.5703125" style="25" customWidth="1"/>
    <col min="6673" max="6673" width="5.42578125" style="25" customWidth="1"/>
    <col min="6674" max="6912" width="11.42578125" style="25"/>
    <col min="6913" max="6913" width="10.42578125" style="25" customWidth="1"/>
    <col min="6914" max="6914" width="4.5703125" style="25" customWidth="1"/>
    <col min="6915" max="6915" width="12.140625" style="25" customWidth="1"/>
    <col min="6916" max="6916" width="7.42578125" style="25" customWidth="1"/>
    <col min="6917" max="6917" width="6.5703125" style="25" customWidth="1"/>
    <col min="6918" max="6918" width="8.140625" style="25" customWidth="1"/>
    <col min="6919" max="6919" width="6.7109375" style="25" customWidth="1"/>
    <col min="6920" max="6920" width="8.85546875" style="25" customWidth="1"/>
    <col min="6921" max="6921" width="7.5703125" style="25" customWidth="1"/>
    <col min="6922" max="6922" width="8.140625" style="25" customWidth="1"/>
    <col min="6923" max="6923" width="5.42578125" style="25" customWidth="1"/>
    <col min="6924" max="6924" width="11.42578125" style="25"/>
    <col min="6925" max="6925" width="2.85546875" style="25" customWidth="1"/>
    <col min="6926" max="6926" width="7.140625" style="25" customWidth="1"/>
    <col min="6927" max="6927" width="6.7109375" style="25" customWidth="1"/>
    <col min="6928" max="6928" width="3.5703125" style="25" customWidth="1"/>
    <col min="6929" max="6929" width="5.42578125" style="25" customWidth="1"/>
    <col min="6930" max="7168" width="11.42578125" style="25"/>
    <col min="7169" max="7169" width="10.42578125" style="25" customWidth="1"/>
    <col min="7170" max="7170" width="4.5703125" style="25" customWidth="1"/>
    <col min="7171" max="7171" width="12.140625" style="25" customWidth="1"/>
    <col min="7172" max="7172" width="7.42578125" style="25" customWidth="1"/>
    <col min="7173" max="7173" width="6.5703125" style="25" customWidth="1"/>
    <col min="7174" max="7174" width="8.140625" style="25" customWidth="1"/>
    <col min="7175" max="7175" width="6.7109375" style="25" customWidth="1"/>
    <col min="7176" max="7176" width="8.85546875" style="25" customWidth="1"/>
    <col min="7177" max="7177" width="7.5703125" style="25" customWidth="1"/>
    <col min="7178" max="7178" width="8.140625" style="25" customWidth="1"/>
    <col min="7179" max="7179" width="5.42578125" style="25" customWidth="1"/>
    <col min="7180" max="7180" width="11.42578125" style="25"/>
    <col min="7181" max="7181" width="2.85546875" style="25" customWidth="1"/>
    <col min="7182" max="7182" width="7.140625" style="25" customWidth="1"/>
    <col min="7183" max="7183" width="6.7109375" style="25" customWidth="1"/>
    <col min="7184" max="7184" width="3.5703125" style="25" customWidth="1"/>
    <col min="7185" max="7185" width="5.42578125" style="25" customWidth="1"/>
    <col min="7186" max="7424" width="11.42578125" style="25"/>
    <col min="7425" max="7425" width="10.42578125" style="25" customWidth="1"/>
    <col min="7426" max="7426" width="4.5703125" style="25" customWidth="1"/>
    <col min="7427" max="7427" width="12.140625" style="25" customWidth="1"/>
    <col min="7428" max="7428" width="7.42578125" style="25" customWidth="1"/>
    <col min="7429" max="7429" width="6.5703125" style="25" customWidth="1"/>
    <col min="7430" max="7430" width="8.140625" style="25" customWidth="1"/>
    <col min="7431" max="7431" width="6.7109375" style="25" customWidth="1"/>
    <col min="7432" max="7432" width="8.85546875" style="25" customWidth="1"/>
    <col min="7433" max="7433" width="7.5703125" style="25" customWidth="1"/>
    <col min="7434" max="7434" width="8.140625" style="25" customWidth="1"/>
    <col min="7435" max="7435" width="5.42578125" style="25" customWidth="1"/>
    <col min="7436" max="7436" width="11.42578125" style="25"/>
    <col min="7437" max="7437" width="2.85546875" style="25" customWidth="1"/>
    <col min="7438" max="7438" width="7.140625" style="25" customWidth="1"/>
    <col min="7439" max="7439" width="6.7109375" style="25" customWidth="1"/>
    <col min="7440" max="7440" width="3.5703125" style="25" customWidth="1"/>
    <col min="7441" max="7441" width="5.42578125" style="25" customWidth="1"/>
    <col min="7442" max="7680" width="11.42578125" style="25"/>
    <col min="7681" max="7681" width="10.42578125" style="25" customWidth="1"/>
    <col min="7682" max="7682" width="4.5703125" style="25" customWidth="1"/>
    <col min="7683" max="7683" width="12.140625" style="25" customWidth="1"/>
    <col min="7684" max="7684" width="7.42578125" style="25" customWidth="1"/>
    <col min="7685" max="7685" width="6.5703125" style="25" customWidth="1"/>
    <col min="7686" max="7686" width="8.140625" style="25" customWidth="1"/>
    <col min="7687" max="7687" width="6.7109375" style="25" customWidth="1"/>
    <col min="7688" max="7688" width="8.85546875" style="25" customWidth="1"/>
    <col min="7689" max="7689" width="7.5703125" style="25" customWidth="1"/>
    <col min="7690" max="7690" width="8.140625" style="25" customWidth="1"/>
    <col min="7691" max="7691" width="5.42578125" style="25" customWidth="1"/>
    <col min="7692" max="7692" width="11.42578125" style="25"/>
    <col min="7693" max="7693" width="2.85546875" style="25" customWidth="1"/>
    <col min="7694" max="7694" width="7.140625" style="25" customWidth="1"/>
    <col min="7695" max="7695" width="6.7109375" style="25" customWidth="1"/>
    <col min="7696" max="7696" width="3.5703125" style="25" customWidth="1"/>
    <col min="7697" max="7697" width="5.42578125" style="25" customWidth="1"/>
    <col min="7698" max="7936" width="11.42578125" style="25"/>
    <col min="7937" max="7937" width="10.42578125" style="25" customWidth="1"/>
    <col min="7938" max="7938" width="4.5703125" style="25" customWidth="1"/>
    <col min="7939" max="7939" width="12.140625" style="25" customWidth="1"/>
    <col min="7940" max="7940" width="7.42578125" style="25" customWidth="1"/>
    <col min="7941" max="7941" width="6.5703125" style="25" customWidth="1"/>
    <col min="7942" max="7942" width="8.140625" style="25" customWidth="1"/>
    <col min="7943" max="7943" width="6.7109375" style="25" customWidth="1"/>
    <col min="7944" max="7944" width="8.85546875" style="25" customWidth="1"/>
    <col min="7945" max="7945" width="7.5703125" style="25" customWidth="1"/>
    <col min="7946" max="7946" width="8.140625" style="25" customWidth="1"/>
    <col min="7947" max="7947" width="5.42578125" style="25" customWidth="1"/>
    <col min="7948" max="7948" width="11.42578125" style="25"/>
    <col min="7949" max="7949" width="2.85546875" style="25" customWidth="1"/>
    <col min="7950" max="7950" width="7.140625" style="25" customWidth="1"/>
    <col min="7951" max="7951" width="6.7109375" style="25" customWidth="1"/>
    <col min="7952" max="7952" width="3.5703125" style="25" customWidth="1"/>
    <col min="7953" max="7953" width="5.42578125" style="25" customWidth="1"/>
    <col min="7954" max="8192" width="11.42578125" style="25"/>
    <col min="8193" max="8193" width="10.42578125" style="25" customWidth="1"/>
    <col min="8194" max="8194" width="4.5703125" style="25" customWidth="1"/>
    <col min="8195" max="8195" width="12.140625" style="25" customWidth="1"/>
    <col min="8196" max="8196" width="7.42578125" style="25" customWidth="1"/>
    <col min="8197" max="8197" width="6.5703125" style="25" customWidth="1"/>
    <col min="8198" max="8198" width="8.140625" style="25" customWidth="1"/>
    <col min="8199" max="8199" width="6.7109375" style="25" customWidth="1"/>
    <col min="8200" max="8200" width="8.85546875" style="25" customWidth="1"/>
    <col min="8201" max="8201" width="7.5703125" style="25" customWidth="1"/>
    <col min="8202" max="8202" width="8.140625" style="25" customWidth="1"/>
    <col min="8203" max="8203" width="5.42578125" style="25" customWidth="1"/>
    <col min="8204" max="8204" width="11.42578125" style="25"/>
    <col min="8205" max="8205" width="2.85546875" style="25" customWidth="1"/>
    <col min="8206" max="8206" width="7.140625" style="25" customWidth="1"/>
    <col min="8207" max="8207" width="6.7109375" style="25" customWidth="1"/>
    <col min="8208" max="8208" width="3.5703125" style="25" customWidth="1"/>
    <col min="8209" max="8209" width="5.42578125" style="25" customWidth="1"/>
    <col min="8210" max="8448" width="11.42578125" style="25"/>
    <col min="8449" max="8449" width="10.42578125" style="25" customWidth="1"/>
    <col min="8450" max="8450" width="4.5703125" style="25" customWidth="1"/>
    <col min="8451" max="8451" width="12.140625" style="25" customWidth="1"/>
    <col min="8452" max="8452" width="7.42578125" style="25" customWidth="1"/>
    <col min="8453" max="8453" width="6.5703125" style="25" customWidth="1"/>
    <col min="8454" max="8454" width="8.140625" style="25" customWidth="1"/>
    <col min="8455" max="8455" width="6.7109375" style="25" customWidth="1"/>
    <col min="8456" max="8456" width="8.85546875" style="25" customWidth="1"/>
    <col min="8457" max="8457" width="7.5703125" style="25" customWidth="1"/>
    <col min="8458" max="8458" width="8.140625" style="25" customWidth="1"/>
    <col min="8459" max="8459" width="5.42578125" style="25" customWidth="1"/>
    <col min="8460" max="8460" width="11.42578125" style="25"/>
    <col min="8461" max="8461" width="2.85546875" style="25" customWidth="1"/>
    <col min="8462" max="8462" width="7.140625" style="25" customWidth="1"/>
    <col min="8463" max="8463" width="6.7109375" style="25" customWidth="1"/>
    <col min="8464" max="8464" width="3.5703125" style="25" customWidth="1"/>
    <col min="8465" max="8465" width="5.42578125" style="25" customWidth="1"/>
    <col min="8466" max="8704" width="11.42578125" style="25"/>
    <col min="8705" max="8705" width="10.42578125" style="25" customWidth="1"/>
    <col min="8706" max="8706" width="4.5703125" style="25" customWidth="1"/>
    <col min="8707" max="8707" width="12.140625" style="25" customWidth="1"/>
    <col min="8708" max="8708" width="7.42578125" style="25" customWidth="1"/>
    <col min="8709" max="8709" width="6.5703125" style="25" customWidth="1"/>
    <col min="8710" max="8710" width="8.140625" style="25" customWidth="1"/>
    <col min="8711" max="8711" width="6.7109375" style="25" customWidth="1"/>
    <col min="8712" max="8712" width="8.85546875" style="25" customWidth="1"/>
    <col min="8713" max="8713" width="7.5703125" style="25" customWidth="1"/>
    <col min="8714" max="8714" width="8.140625" style="25" customWidth="1"/>
    <col min="8715" max="8715" width="5.42578125" style="25" customWidth="1"/>
    <col min="8716" max="8716" width="11.42578125" style="25"/>
    <col min="8717" max="8717" width="2.85546875" style="25" customWidth="1"/>
    <col min="8718" max="8718" width="7.140625" style="25" customWidth="1"/>
    <col min="8719" max="8719" width="6.7109375" style="25" customWidth="1"/>
    <col min="8720" max="8720" width="3.5703125" style="25" customWidth="1"/>
    <col min="8721" max="8721" width="5.42578125" style="25" customWidth="1"/>
    <col min="8722" max="8960" width="11.42578125" style="25"/>
    <col min="8961" max="8961" width="10.42578125" style="25" customWidth="1"/>
    <col min="8962" max="8962" width="4.5703125" style="25" customWidth="1"/>
    <col min="8963" max="8963" width="12.140625" style="25" customWidth="1"/>
    <col min="8964" max="8964" width="7.42578125" style="25" customWidth="1"/>
    <col min="8965" max="8965" width="6.5703125" style="25" customWidth="1"/>
    <col min="8966" max="8966" width="8.140625" style="25" customWidth="1"/>
    <col min="8967" max="8967" width="6.7109375" style="25" customWidth="1"/>
    <col min="8968" max="8968" width="8.85546875" style="25" customWidth="1"/>
    <col min="8969" max="8969" width="7.5703125" style="25" customWidth="1"/>
    <col min="8970" max="8970" width="8.140625" style="25" customWidth="1"/>
    <col min="8971" max="8971" width="5.42578125" style="25" customWidth="1"/>
    <col min="8972" max="8972" width="11.42578125" style="25"/>
    <col min="8973" max="8973" width="2.85546875" style="25" customWidth="1"/>
    <col min="8974" max="8974" width="7.140625" style="25" customWidth="1"/>
    <col min="8975" max="8975" width="6.7109375" style="25" customWidth="1"/>
    <col min="8976" max="8976" width="3.5703125" style="25" customWidth="1"/>
    <col min="8977" max="8977" width="5.42578125" style="25" customWidth="1"/>
    <col min="8978" max="9216" width="11.42578125" style="25"/>
    <col min="9217" max="9217" width="10.42578125" style="25" customWidth="1"/>
    <col min="9218" max="9218" width="4.5703125" style="25" customWidth="1"/>
    <col min="9219" max="9219" width="12.140625" style="25" customWidth="1"/>
    <col min="9220" max="9220" width="7.42578125" style="25" customWidth="1"/>
    <col min="9221" max="9221" width="6.5703125" style="25" customWidth="1"/>
    <col min="9222" max="9222" width="8.140625" style="25" customWidth="1"/>
    <col min="9223" max="9223" width="6.7109375" style="25" customWidth="1"/>
    <col min="9224" max="9224" width="8.85546875" style="25" customWidth="1"/>
    <col min="9225" max="9225" width="7.5703125" style="25" customWidth="1"/>
    <col min="9226" max="9226" width="8.140625" style="25" customWidth="1"/>
    <col min="9227" max="9227" width="5.42578125" style="25" customWidth="1"/>
    <col min="9228" max="9228" width="11.42578125" style="25"/>
    <col min="9229" max="9229" width="2.85546875" style="25" customWidth="1"/>
    <col min="9230" max="9230" width="7.140625" style="25" customWidth="1"/>
    <col min="9231" max="9231" width="6.7109375" style="25" customWidth="1"/>
    <col min="9232" max="9232" width="3.5703125" style="25" customWidth="1"/>
    <col min="9233" max="9233" width="5.42578125" style="25" customWidth="1"/>
    <col min="9234" max="9472" width="11.42578125" style="25"/>
    <col min="9473" max="9473" width="10.42578125" style="25" customWidth="1"/>
    <col min="9474" max="9474" width="4.5703125" style="25" customWidth="1"/>
    <col min="9475" max="9475" width="12.140625" style="25" customWidth="1"/>
    <col min="9476" max="9476" width="7.42578125" style="25" customWidth="1"/>
    <col min="9477" max="9477" width="6.5703125" style="25" customWidth="1"/>
    <col min="9478" max="9478" width="8.140625" style="25" customWidth="1"/>
    <col min="9479" max="9479" width="6.7109375" style="25" customWidth="1"/>
    <col min="9480" max="9480" width="8.85546875" style="25" customWidth="1"/>
    <col min="9481" max="9481" width="7.5703125" style="25" customWidth="1"/>
    <col min="9482" max="9482" width="8.140625" style="25" customWidth="1"/>
    <col min="9483" max="9483" width="5.42578125" style="25" customWidth="1"/>
    <col min="9484" max="9484" width="11.42578125" style="25"/>
    <col min="9485" max="9485" width="2.85546875" style="25" customWidth="1"/>
    <col min="9486" max="9486" width="7.140625" style="25" customWidth="1"/>
    <col min="9487" max="9487" width="6.7109375" style="25" customWidth="1"/>
    <col min="9488" max="9488" width="3.5703125" style="25" customWidth="1"/>
    <col min="9489" max="9489" width="5.42578125" style="25" customWidth="1"/>
    <col min="9490" max="9728" width="11.42578125" style="25"/>
    <col min="9729" max="9729" width="10.42578125" style="25" customWidth="1"/>
    <col min="9730" max="9730" width="4.5703125" style="25" customWidth="1"/>
    <col min="9731" max="9731" width="12.140625" style="25" customWidth="1"/>
    <col min="9732" max="9732" width="7.42578125" style="25" customWidth="1"/>
    <col min="9733" max="9733" width="6.5703125" style="25" customWidth="1"/>
    <col min="9734" max="9734" width="8.140625" style="25" customWidth="1"/>
    <col min="9735" max="9735" width="6.7109375" style="25" customWidth="1"/>
    <col min="9736" max="9736" width="8.85546875" style="25" customWidth="1"/>
    <col min="9737" max="9737" width="7.5703125" style="25" customWidth="1"/>
    <col min="9738" max="9738" width="8.140625" style="25" customWidth="1"/>
    <col min="9739" max="9739" width="5.42578125" style="25" customWidth="1"/>
    <col min="9740" max="9740" width="11.42578125" style="25"/>
    <col min="9741" max="9741" width="2.85546875" style="25" customWidth="1"/>
    <col min="9742" max="9742" width="7.140625" style="25" customWidth="1"/>
    <col min="9743" max="9743" width="6.7109375" style="25" customWidth="1"/>
    <col min="9744" max="9744" width="3.5703125" style="25" customWidth="1"/>
    <col min="9745" max="9745" width="5.42578125" style="25" customWidth="1"/>
    <col min="9746" max="9984" width="11.42578125" style="25"/>
    <col min="9985" max="9985" width="10.42578125" style="25" customWidth="1"/>
    <col min="9986" max="9986" width="4.5703125" style="25" customWidth="1"/>
    <col min="9987" max="9987" width="12.140625" style="25" customWidth="1"/>
    <col min="9988" max="9988" width="7.42578125" style="25" customWidth="1"/>
    <col min="9989" max="9989" width="6.5703125" style="25" customWidth="1"/>
    <col min="9990" max="9990" width="8.140625" style="25" customWidth="1"/>
    <col min="9991" max="9991" width="6.7109375" style="25" customWidth="1"/>
    <col min="9992" max="9992" width="8.85546875" style="25" customWidth="1"/>
    <col min="9993" max="9993" width="7.5703125" style="25" customWidth="1"/>
    <col min="9994" max="9994" width="8.140625" style="25" customWidth="1"/>
    <col min="9995" max="9995" width="5.42578125" style="25" customWidth="1"/>
    <col min="9996" max="9996" width="11.42578125" style="25"/>
    <col min="9997" max="9997" width="2.85546875" style="25" customWidth="1"/>
    <col min="9998" max="9998" width="7.140625" style="25" customWidth="1"/>
    <col min="9999" max="9999" width="6.7109375" style="25" customWidth="1"/>
    <col min="10000" max="10000" width="3.5703125" style="25" customWidth="1"/>
    <col min="10001" max="10001" width="5.42578125" style="25" customWidth="1"/>
    <col min="10002" max="10240" width="11.42578125" style="25"/>
    <col min="10241" max="10241" width="10.42578125" style="25" customWidth="1"/>
    <col min="10242" max="10242" width="4.5703125" style="25" customWidth="1"/>
    <col min="10243" max="10243" width="12.140625" style="25" customWidth="1"/>
    <col min="10244" max="10244" width="7.42578125" style="25" customWidth="1"/>
    <col min="10245" max="10245" width="6.5703125" style="25" customWidth="1"/>
    <col min="10246" max="10246" width="8.140625" style="25" customWidth="1"/>
    <col min="10247" max="10247" width="6.7109375" style="25" customWidth="1"/>
    <col min="10248" max="10248" width="8.85546875" style="25" customWidth="1"/>
    <col min="10249" max="10249" width="7.5703125" style="25" customWidth="1"/>
    <col min="10250" max="10250" width="8.140625" style="25" customWidth="1"/>
    <col min="10251" max="10251" width="5.42578125" style="25" customWidth="1"/>
    <col min="10252" max="10252" width="11.42578125" style="25"/>
    <col min="10253" max="10253" width="2.85546875" style="25" customWidth="1"/>
    <col min="10254" max="10254" width="7.140625" style="25" customWidth="1"/>
    <col min="10255" max="10255" width="6.7109375" style="25" customWidth="1"/>
    <col min="10256" max="10256" width="3.5703125" style="25" customWidth="1"/>
    <col min="10257" max="10257" width="5.42578125" style="25" customWidth="1"/>
    <col min="10258" max="10496" width="11.42578125" style="25"/>
    <col min="10497" max="10497" width="10.42578125" style="25" customWidth="1"/>
    <col min="10498" max="10498" width="4.5703125" style="25" customWidth="1"/>
    <col min="10499" max="10499" width="12.140625" style="25" customWidth="1"/>
    <col min="10500" max="10500" width="7.42578125" style="25" customWidth="1"/>
    <col min="10501" max="10501" width="6.5703125" style="25" customWidth="1"/>
    <col min="10502" max="10502" width="8.140625" style="25" customWidth="1"/>
    <col min="10503" max="10503" width="6.7109375" style="25" customWidth="1"/>
    <col min="10504" max="10504" width="8.85546875" style="25" customWidth="1"/>
    <col min="10505" max="10505" width="7.5703125" style="25" customWidth="1"/>
    <col min="10506" max="10506" width="8.140625" style="25" customWidth="1"/>
    <col min="10507" max="10507" width="5.42578125" style="25" customWidth="1"/>
    <col min="10508" max="10508" width="11.42578125" style="25"/>
    <col min="10509" max="10509" width="2.85546875" style="25" customWidth="1"/>
    <col min="10510" max="10510" width="7.140625" style="25" customWidth="1"/>
    <col min="10511" max="10511" width="6.7109375" style="25" customWidth="1"/>
    <col min="10512" max="10512" width="3.5703125" style="25" customWidth="1"/>
    <col min="10513" max="10513" width="5.42578125" style="25" customWidth="1"/>
    <col min="10514" max="10752" width="11.42578125" style="25"/>
    <col min="10753" max="10753" width="10.42578125" style="25" customWidth="1"/>
    <col min="10754" max="10754" width="4.5703125" style="25" customWidth="1"/>
    <col min="10755" max="10755" width="12.140625" style="25" customWidth="1"/>
    <col min="10756" max="10756" width="7.42578125" style="25" customWidth="1"/>
    <col min="10757" max="10757" width="6.5703125" style="25" customWidth="1"/>
    <col min="10758" max="10758" width="8.140625" style="25" customWidth="1"/>
    <col min="10759" max="10759" width="6.7109375" style="25" customWidth="1"/>
    <col min="10760" max="10760" width="8.85546875" style="25" customWidth="1"/>
    <col min="10761" max="10761" width="7.5703125" style="25" customWidth="1"/>
    <col min="10762" max="10762" width="8.140625" style="25" customWidth="1"/>
    <col min="10763" max="10763" width="5.42578125" style="25" customWidth="1"/>
    <col min="10764" max="10764" width="11.42578125" style="25"/>
    <col min="10765" max="10765" width="2.85546875" style="25" customWidth="1"/>
    <col min="10766" max="10766" width="7.140625" style="25" customWidth="1"/>
    <col min="10767" max="10767" width="6.7109375" style="25" customWidth="1"/>
    <col min="10768" max="10768" width="3.5703125" style="25" customWidth="1"/>
    <col min="10769" max="10769" width="5.42578125" style="25" customWidth="1"/>
    <col min="10770" max="11008" width="11.42578125" style="25"/>
    <col min="11009" max="11009" width="10.42578125" style="25" customWidth="1"/>
    <col min="11010" max="11010" width="4.5703125" style="25" customWidth="1"/>
    <col min="11011" max="11011" width="12.140625" style="25" customWidth="1"/>
    <col min="11012" max="11012" width="7.42578125" style="25" customWidth="1"/>
    <col min="11013" max="11013" width="6.5703125" style="25" customWidth="1"/>
    <col min="11014" max="11014" width="8.140625" style="25" customWidth="1"/>
    <col min="11015" max="11015" width="6.7109375" style="25" customWidth="1"/>
    <col min="11016" max="11016" width="8.85546875" style="25" customWidth="1"/>
    <col min="11017" max="11017" width="7.5703125" style="25" customWidth="1"/>
    <col min="11018" max="11018" width="8.140625" style="25" customWidth="1"/>
    <col min="11019" max="11019" width="5.42578125" style="25" customWidth="1"/>
    <col min="11020" max="11020" width="11.42578125" style="25"/>
    <col min="11021" max="11021" width="2.85546875" style="25" customWidth="1"/>
    <col min="11022" max="11022" width="7.140625" style="25" customWidth="1"/>
    <col min="11023" max="11023" width="6.7109375" style="25" customWidth="1"/>
    <col min="11024" max="11024" width="3.5703125" style="25" customWidth="1"/>
    <col min="11025" max="11025" width="5.42578125" style="25" customWidth="1"/>
    <col min="11026" max="11264" width="11.42578125" style="25"/>
    <col min="11265" max="11265" width="10.42578125" style="25" customWidth="1"/>
    <col min="11266" max="11266" width="4.5703125" style="25" customWidth="1"/>
    <col min="11267" max="11267" width="12.140625" style="25" customWidth="1"/>
    <col min="11268" max="11268" width="7.42578125" style="25" customWidth="1"/>
    <col min="11269" max="11269" width="6.5703125" style="25" customWidth="1"/>
    <col min="11270" max="11270" width="8.140625" style="25" customWidth="1"/>
    <col min="11271" max="11271" width="6.7109375" style="25" customWidth="1"/>
    <col min="11272" max="11272" width="8.85546875" style="25" customWidth="1"/>
    <col min="11273" max="11273" width="7.5703125" style="25" customWidth="1"/>
    <col min="11274" max="11274" width="8.140625" style="25" customWidth="1"/>
    <col min="11275" max="11275" width="5.42578125" style="25" customWidth="1"/>
    <col min="11276" max="11276" width="11.42578125" style="25"/>
    <col min="11277" max="11277" width="2.85546875" style="25" customWidth="1"/>
    <col min="11278" max="11278" width="7.140625" style="25" customWidth="1"/>
    <col min="11279" max="11279" width="6.7109375" style="25" customWidth="1"/>
    <col min="11280" max="11280" width="3.5703125" style="25" customWidth="1"/>
    <col min="11281" max="11281" width="5.42578125" style="25" customWidth="1"/>
    <col min="11282" max="11520" width="11.42578125" style="25"/>
    <col min="11521" max="11521" width="10.42578125" style="25" customWidth="1"/>
    <col min="11522" max="11522" width="4.5703125" style="25" customWidth="1"/>
    <col min="11523" max="11523" width="12.140625" style="25" customWidth="1"/>
    <col min="11524" max="11524" width="7.42578125" style="25" customWidth="1"/>
    <col min="11525" max="11525" width="6.5703125" style="25" customWidth="1"/>
    <col min="11526" max="11526" width="8.140625" style="25" customWidth="1"/>
    <col min="11527" max="11527" width="6.7109375" style="25" customWidth="1"/>
    <col min="11528" max="11528" width="8.85546875" style="25" customWidth="1"/>
    <col min="11529" max="11529" width="7.5703125" style="25" customWidth="1"/>
    <col min="11530" max="11530" width="8.140625" style="25" customWidth="1"/>
    <col min="11531" max="11531" width="5.42578125" style="25" customWidth="1"/>
    <col min="11532" max="11532" width="11.42578125" style="25"/>
    <col min="11533" max="11533" width="2.85546875" style="25" customWidth="1"/>
    <col min="11534" max="11534" width="7.140625" style="25" customWidth="1"/>
    <col min="11535" max="11535" width="6.7109375" style="25" customWidth="1"/>
    <col min="11536" max="11536" width="3.5703125" style="25" customWidth="1"/>
    <col min="11537" max="11537" width="5.42578125" style="25" customWidth="1"/>
    <col min="11538" max="11776" width="11.42578125" style="25"/>
    <col min="11777" max="11777" width="10.42578125" style="25" customWidth="1"/>
    <col min="11778" max="11778" width="4.5703125" style="25" customWidth="1"/>
    <col min="11779" max="11779" width="12.140625" style="25" customWidth="1"/>
    <col min="11780" max="11780" width="7.42578125" style="25" customWidth="1"/>
    <col min="11781" max="11781" width="6.5703125" style="25" customWidth="1"/>
    <col min="11782" max="11782" width="8.140625" style="25" customWidth="1"/>
    <col min="11783" max="11783" width="6.7109375" style="25" customWidth="1"/>
    <col min="11784" max="11784" width="8.85546875" style="25" customWidth="1"/>
    <col min="11785" max="11785" width="7.5703125" style="25" customWidth="1"/>
    <col min="11786" max="11786" width="8.140625" style="25" customWidth="1"/>
    <col min="11787" max="11787" width="5.42578125" style="25" customWidth="1"/>
    <col min="11788" max="11788" width="11.42578125" style="25"/>
    <col min="11789" max="11789" width="2.85546875" style="25" customWidth="1"/>
    <col min="11790" max="11790" width="7.140625" style="25" customWidth="1"/>
    <col min="11791" max="11791" width="6.7109375" style="25" customWidth="1"/>
    <col min="11792" max="11792" width="3.5703125" style="25" customWidth="1"/>
    <col min="11793" max="11793" width="5.42578125" style="25" customWidth="1"/>
    <col min="11794" max="12032" width="11.42578125" style="25"/>
    <col min="12033" max="12033" width="10.42578125" style="25" customWidth="1"/>
    <col min="12034" max="12034" width="4.5703125" style="25" customWidth="1"/>
    <col min="12035" max="12035" width="12.140625" style="25" customWidth="1"/>
    <col min="12036" max="12036" width="7.42578125" style="25" customWidth="1"/>
    <col min="12037" max="12037" width="6.5703125" style="25" customWidth="1"/>
    <col min="12038" max="12038" width="8.140625" style="25" customWidth="1"/>
    <col min="12039" max="12039" width="6.7109375" style="25" customWidth="1"/>
    <col min="12040" max="12040" width="8.85546875" style="25" customWidth="1"/>
    <col min="12041" max="12041" width="7.5703125" style="25" customWidth="1"/>
    <col min="12042" max="12042" width="8.140625" style="25" customWidth="1"/>
    <col min="12043" max="12043" width="5.42578125" style="25" customWidth="1"/>
    <col min="12044" max="12044" width="11.42578125" style="25"/>
    <col min="12045" max="12045" width="2.85546875" style="25" customWidth="1"/>
    <col min="12046" max="12046" width="7.140625" style="25" customWidth="1"/>
    <col min="12047" max="12047" width="6.7109375" style="25" customWidth="1"/>
    <col min="12048" max="12048" width="3.5703125" style="25" customWidth="1"/>
    <col min="12049" max="12049" width="5.42578125" style="25" customWidth="1"/>
    <col min="12050" max="12288" width="11.42578125" style="25"/>
    <col min="12289" max="12289" width="10.42578125" style="25" customWidth="1"/>
    <col min="12290" max="12290" width="4.5703125" style="25" customWidth="1"/>
    <col min="12291" max="12291" width="12.140625" style="25" customWidth="1"/>
    <col min="12292" max="12292" width="7.42578125" style="25" customWidth="1"/>
    <col min="12293" max="12293" width="6.5703125" style="25" customWidth="1"/>
    <col min="12294" max="12294" width="8.140625" style="25" customWidth="1"/>
    <col min="12295" max="12295" width="6.7109375" style="25" customWidth="1"/>
    <col min="12296" max="12296" width="8.85546875" style="25" customWidth="1"/>
    <col min="12297" max="12297" width="7.5703125" style="25" customWidth="1"/>
    <col min="12298" max="12298" width="8.140625" style="25" customWidth="1"/>
    <col min="12299" max="12299" width="5.42578125" style="25" customWidth="1"/>
    <col min="12300" max="12300" width="11.42578125" style="25"/>
    <col min="12301" max="12301" width="2.85546875" style="25" customWidth="1"/>
    <col min="12302" max="12302" width="7.140625" style="25" customWidth="1"/>
    <col min="12303" max="12303" width="6.7109375" style="25" customWidth="1"/>
    <col min="12304" max="12304" width="3.5703125" style="25" customWidth="1"/>
    <col min="12305" max="12305" width="5.42578125" style="25" customWidth="1"/>
    <col min="12306" max="12544" width="11.42578125" style="25"/>
    <col min="12545" max="12545" width="10.42578125" style="25" customWidth="1"/>
    <col min="12546" max="12546" width="4.5703125" style="25" customWidth="1"/>
    <col min="12547" max="12547" width="12.140625" style="25" customWidth="1"/>
    <col min="12548" max="12548" width="7.42578125" style="25" customWidth="1"/>
    <col min="12549" max="12549" width="6.5703125" style="25" customWidth="1"/>
    <col min="12550" max="12550" width="8.140625" style="25" customWidth="1"/>
    <col min="12551" max="12551" width="6.7109375" style="25" customWidth="1"/>
    <col min="12552" max="12552" width="8.85546875" style="25" customWidth="1"/>
    <col min="12553" max="12553" width="7.5703125" style="25" customWidth="1"/>
    <col min="12554" max="12554" width="8.140625" style="25" customWidth="1"/>
    <col min="12555" max="12555" width="5.42578125" style="25" customWidth="1"/>
    <col min="12556" max="12556" width="11.42578125" style="25"/>
    <col min="12557" max="12557" width="2.85546875" style="25" customWidth="1"/>
    <col min="12558" max="12558" width="7.140625" style="25" customWidth="1"/>
    <col min="12559" max="12559" width="6.7109375" style="25" customWidth="1"/>
    <col min="12560" max="12560" width="3.5703125" style="25" customWidth="1"/>
    <col min="12561" max="12561" width="5.42578125" style="25" customWidth="1"/>
    <col min="12562" max="12800" width="11.42578125" style="25"/>
    <col min="12801" max="12801" width="10.42578125" style="25" customWidth="1"/>
    <col min="12802" max="12802" width="4.5703125" style="25" customWidth="1"/>
    <col min="12803" max="12803" width="12.140625" style="25" customWidth="1"/>
    <col min="12804" max="12804" width="7.42578125" style="25" customWidth="1"/>
    <col min="12805" max="12805" width="6.5703125" style="25" customWidth="1"/>
    <col min="12806" max="12806" width="8.140625" style="25" customWidth="1"/>
    <col min="12807" max="12807" width="6.7109375" style="25" customWidth="1"/>
    <col min="12808" max="12808" width="8.85546875" style="25" customWidth="1"/>
    <col min="12809" max="12809" width="7.5703125" style="25" customWidth="1"/>
    <col min="12810" max="12810" width="8.140625" style="25" customWidth="1"/>
    <col min="12811" max="12811" width="5.42578125" style="25" customWidth="1"/>
    <col min="12812" max="12812" width="11.42578125" style="25"/>
    <col min="12813" max="12813" width="2.85546875" style="25" customWidth="1"/>
    <col min="12814" max="12814" width="7.140625" style="25" customWidth="1"/>
    <col min="12815" max="12815" width="6.7109375" style="25" customWidth="1"/>
    <col min="12816" max="12816" width="3.5703125" style="25" customWidth="1"/>
    <col min="12817" max="12817" width="5.42578125" style="25" customWidth="1"/>
    <col min="12818" max="13056" width="11.42578125" style="25"/>
    <col min="13057" max="13057" width="10.42578125" style="25" customWidth="1"/>
    <col min="13058" max="13058" width="4.5703125" style="25" customWidth="1"/>
    <col min="13059" max="13059" width="12.140625" style="25" customWidth="1"/>
    <col min="13060" max="13060" width="7.42578125" style="25" customWidth="1"/>
    <col min="13061" max="13061" width="6.5703125" style="25" customWidth="1"/>
    <col min="13062" max="13062" width="8.140625" style="25" customWidth="1"/>
    <col min="13063" max="13063" width="6.7109375" style="25" customWidth="1"/>
    <col min="13064" max="13064" width="8.85546875" style="25" customWidth="1"/>
    <col min="13065" max="13065" width="7.5703125" style="25" customWidth="1"/>
    <col min="13066" max="13066" width="8.140625" style="25" customWidth="1"/>
    <col min="13067" max="13067" width="5.42578125" style="25" customWidth="1"/>
    <col min="13068" max="13068" width="11.42578125" style="25"/>
    <col min="13069" max="13069" width="2.85546875" style="25" customWidth="1"/>
    <col min="13070" max="13070" width="7.140625" style="25" customWidth="1"/>
    <col min="13071" max="13071" width="6.7109375" style="25" customWidth="1"/>
    <col min="13072" max="13072" width="3.5703125" style="25" customWidth="1"/>
    <col min="13073" max="13073" width="5.42578125" style="25" customWidth="1"/>
    <col min="13074" max="13312" width="11.42578125" style="25"/>
    <col min="13313" max="13313" width="10.42578125" style="25" customWidth="1"/>
    <col min="13314" max="13314" width="4.5703125" style="25" customWidth="1"/>
    <col min="13315" max="13315" width="12.140625" style="25" customWidth="1"/>
    <col min="13316" max="13316" width="7.42578125" style="25" customWidth="1"/>
    <col min="13317" max="13317" width="6.5703125" style="25" customWidth="1"/>
    <col min="13318" max="13318" width="8.140625" style="25" customWidth="1"/>
    <col min="13319" max="13319" width="6.7109375" style="25" customWidth="1"/>
    <col min="13320" max="13320" width="8.85546875" style="25" customWidth="1"/>
    <col min="13321" max="13321" width="7.5703125" style="25" customWidth="1"/>
    <col min="13322" max="13322" width="8.140625" style="25" customWidth="1"/>
    <col min="13323" max="13323" width="5.42578125" style="25" customWidth="1"/>
    <col min="13324" max="13324" width="11.42578125" style="25"/>
    <col min="13325" max="13325" width="2.85546875" style="25" customWidth="1"/>
    <col min="13326" max="13326" width="7.140625" style="25" customWidth="1"/>
    <col min="13327" max="13327" width="6.7109375" style="25" customWidth="1"/>
    <col min="13328" max="13328" width="3.5703125" style="25" customWidth="1"/>
    <col min="13329" max="13329" width="5.42578125" style="25" customWidth="1"/>
    <col min="13330" max="13568" width="11.42578125" style="25"/>
    <col min="13569" max="13569" width="10.42578125" style="25" customWidth="1"/>
    <col min="13570" max="13570" width="4.5703125" style="25" customWidth="1"/>
    <col min="13571" max="13571" width="12.140625" style="25" customWidth="1"/>
    <col min="13572" max="13572" width="7.42578125" style="25" customWidth="1"/>
    <col min="13573" max="13573" width="6.5703125" style="25" customWidth="1"/>
    <col min="13574" max="13574" width="8.140625" style="25" customWidth="1"/>
    <col min="13575" max="13575" width="6.7109375" style="25" customWidth="1"/>
    <col min="13576" max="13576" width="8.85546875" style="25" customWidth="1"/>
    <col min="13577" max="13577" width="7.5703125" style="25" customWidth="1"/>
    <col min="13578" max="13578" width="8.140625" style="25" customWidth="1"/>
    <col min="13579" max="13579" width="5.42578125" style="25" customWidth="1"/>
    <col min="13580" max="13580" width="11.42578125" style="25"/>
    <col min="13581" max="13581" width="2.85546875" style="25" customWidth="1"/>
    <col min="13582" max="13582" width="7.140625" style="25" customWidth="1"/>
    <col min="13583" max="13583" width="6.7109375" style="25" customWidth="1"/>
    <col min="13584" max="13584" width="3.5703125" style="25" customWidth="1"/>
    <col min="13585" max="13585" width="5.42578125" style="25" customWidth="1"/>
    <col min="13586" max="13824" width="11.42578125" style="25"/>
    <col min="13825" max="13825" width="10.42578125" style="25" customWidth="1"/>
    <col min="13826" max="13826" width="4.5703125" style="25" customWidth="1"/>
    <col min="13827" max="13827" width="12.140625" style="25" customWidth="1"/>
    <col min="13828" max="13828" width="7.42578125" style="25" customWidth="1"/>
    <col min="13829" max="13829" width="6.5703125" style="25" customWidth="1"/>
    <col min="13830" max="13830" width="8.140625" style="25" customWidth="1"/>
    <col min="13831" max="13831" width="6.7109375" style="25" customWidth="1"/>
    <col min="13832" max="13832" width="8.85546875" style="25" customWidth="1"/>
    <col min="13833" max="13833" width="7.5703125" style="25" customWidth="1"/>
    <col min="13834" max="13834" width="8.140625" style="25" customWidth="1"/>
    <col min="13835" max="13835" width="5.42578125" style="25" customWidth="1"/>
    <col min="13836" max="13836" width="11.42578125" style="25"/>
    <col min="13837" max="13837" width="2.85546875" style="25" customWidth="1"/>
    <col min="13838" max="13838" width="7.140625" style="25" customWidth="1"/>
    <col min="13839" max="13839" width="6.7109375" style="25" customWidth="1"/>
    <col min="13840" max="13840" width="3.5703125" style="25" customWidth="1"/>
    <col min="13841" max="13841" width="5.42578125" style="25" customWidth="1"/>
    <col min="13842" max="14080" width="11.42578125" style="25"/>
    <col min="14081" max="14081" width="10.42578125" style="25" customWidth="1"/>
    <col min="14082" max="14082" width="4.5703125" style="25" customWidth="1"/>
    <col min="14083" max="14083" width="12.140625" style="25" customWidth="1"/>
    <col min="14084" max="14084" width="7.42578125" style="25" customWidth="1"/>
    <col min="14085" max="14085" width="6.5703125" style="25" customWidth="1"/>
    <col min="14086" max="14086" width="8.140625" style="25" customWidth="1"/>
    <col min="14087" max="14087" width="6.7109375" style="25" customWidth="1"/>
    <col min="14088" max="14088" width="8.85546875" style="25" customWidth="1"/>
    <col min="14089" max="14089" width="7.5703125" style="25" customWidth="1"/>
    <col min="14090" max="14090" width="8.140625" style="25" customWidth="1"/>
    <col min="14091" max="14091" width="5.42578125" style="25" customWidth="1"/>
    <col min="14092" max="14092" width="11.42578125" style="25"/>
    <col min="14093" max="14093" width="2.85546875" style="25" customWidth="1"/>
    <col min="14094" max="14094" width="7.140625" style="25" customWidth="1"/>
    <col min="14095" max="14095" width="6.7109375" style="25" customWidth="1"/>
    <col min="14096" max="14096" width="3.5703125" style="25" customWidth="1"/>
    <col min="14097" max="14097" width="5.42578125" style="25" customWidth="1"/>
    <col min="14098" max="14336" width="11.42578125" style="25"/>
    <col min="14337" max="14337" width="10.42578125" style="25" customWidth="1"/>
    <col min="14338" max="14338" width="4.5703125" style="25" customWidth="1"/>
    <col min="14339" max="14339" width="12.140625" style="25" customWidth="1"/>
    <col min="14340" max="14340" width="7.42578125" style="25" customWidth="1"/>
    <col min="14341" max="14341" width="6.5703125" style="25" customWidth="1"/>
    <col min="14342" max="14342" width="8.140625" style="25" customWidth="1"/>
    <col min="14343" max="14343" width="6.7109375" style="25" customWidth="1"/>
    <col min="14344" max="14344" width="8.85546875" style="25" customWidth="1"/>
    <col min="14345" max="14345" width="7.5703125" style="25" customWidth="1"/>
    <col min="14346" max="14346" width="8.140625" style="25" customWidth="1"/>
    <col min="14347" max="14347" width="5.42578125" style="25" customWidth="1"/>
    <col min="14348" max="14348" width="11.42578125" style="25"/>
    <col min="14349" max="14349" width="2.85546875" style="25" customWidth="1"/>
    <col min="14350" max="14350" width="7.140625" style="25" customWidth="1"/>
    <col min="14351" max="14351" width="6.7109375" style="25" customWidth="1"/>
    <col min="14352" max="14352" width="3.5703125" style="25" customWidth="1"/>
    <col min="14353" max="14353" width="5.42578125" style="25" customWidth="1"/>
    <col min="14354" max="14592" width="11.42578125" style="25"/>
    <col min="14593" max="14593" width="10.42578125" style="25" customWidth="1"/>
    <col min="14594" max="14594" width="4.5703125" style="25" customWidth="1"/>
    <col min="14595" max="14595" width="12.140625" style="25" customWidth="1"/>
    <col min="14596" max="14596" width="7.42578125" style="25" customWidth="1"/>
    <col min="14597" max="14597" width="6.5703125" style="25" customWidth="1"/>
    <col min="14598" max="14598" width="8.140625" style="25" customWidth="1"/>
    <col min="14599" max="14599" width="6.7109375" style="25" customWidth="1"/>
    <col min="14600" max="14600" width="8.85546875" style="25" customWidth="1"/>
    <col min="14601" max="14601" width="7.5703125" style="25" customWidth="1"/>
    <col min="14602" max="14602" width="8.140625" style="25" customWidth="1"/>
    <col min="14603" max="14603" width="5.42578125" style="25" customWidth="1"/>
    <col min="14604" max="14604" width="11.42578125" style="25"/>
    <col min="14605" max="14605" width="2.85546875" style="25" customWidth="1"/>
    <col min="14606" max="14606" width="7.140625" style="25" customWidth="1"/>
    <col min="14607" max="14607" width="6.7109375" style="25" customWidth="1"/>
    <col min="14608" max="14608" width="3.5703125" style="25" customWidth="1"/>
    <col min="14609" max="14609" width="5.42578125" style="25" customWidth="1"/>
    <col min="14610" max="14848" width="11.42578125" style="25"/>
    <col min="14849" max="14849" width="10.42578125" style="25" customWidth="1"/>
    <col min="14850" max="14850" width="4.5703125" style="25" customWidth="1"/>
    <col min="14851" max="14851" width="12.140625" style="25" customWidth="1"/>
    <col min="14852" max="14852" width="7.42578125" style="25" customWidth="1"/>
    <col min="14853" max="14853" width="6.5703125" style="25" customWidth="1"/>
    <col min="14854" max="14854" width="8.140625" style="25" customWidth="1"/>
    <col min="14855" max="14855" width="6.7109375" style="25" customWidth="1"/>
    <col min="14856" max="14856" width="8.85546875" style="25" customWidth="1"/>
    <col min="14857" max="14857" width="7.5703125" style="25" customWidth="1"/>
    <col min="14858" max="14858" width="8.140625" style="25" customWidth="1"/>
    <col min="14859" max="14859" width="5.42578125" style="25" customWidth="1"/>
    <col min="14860" max="14860" width="11.42578125" style="25"/>
    <col min="14861" max="14861" width="2.85546875" style="25" customWidth="1"/>
    <col min="14862" max="14862" width="7.140625" style="25" customWidth="1"/>
    <col min="14863" max="14863" width="6.7109375" style="25" customWidth="1"/>
    <col min="14864" max="14864" width="3.5703125" style="25" customWidth="1"/>
    <col min="14865" max="14865" width="5.42578125" style="25" customWidth="1"/>
    <col min="14866" max="15104" width="11.42578125" style="25"/>
    <col min="15105" max="15105" width="10.42578125" style="25" customWidth="1"/>
    <col min="15106" max="15106" width="4.5703125" style="25" customWidth="1"/>
    <col min="15107" max="15107" width="12.140625" style="25" customWidth="1"/>
    <col min="15108" max="15108" width="7.42578125" style="25" customWidth="1"/>
    <col min="15109" max="15109" width="6.5703125" style="25" customWidth="1"/>
    <col min="15110" max="15110" width="8.140625" style="25" customWidth="1"/>
    <col min="15111" max="15111" width="6.7109375" style="25" customWidth="1"/>
    <col min="15112" max="15112" width="8.85546875" style="25" customWidth="1"/>
    <col min="15113" max="15113" width="7.5703125" style="25" customWidth="1"/>
    <col min="15114" max="15114" width="8.140625" style="25" customWidth="1"/>
    <col min="15115" max="15115" width="5.42578125" style="25" customWidth="1"/>
    <col min="15116" max="15116" width="11.42578125" style="25"/>
    <col min="15117" max="15117" width="2.85546875" style="25" customWidth="1"/>
    <col min="15118" max="15118" width="7.140625" style="25" customWidth="1"/>
    <col min="15119" max="15119" width="6.7109375" style="25" customWidth="1"/>
    <col min="15120" max="15120" width="3.5703125" style="25" customWidth="1"/>
    <col min="15121" max="15121" width="5.42578125" style="25" customWidth="1"/>
    <col min="15122" max="15360" width="11.42578125" style="25"/>
    <col min="15361" max="15361" width="10.42578125" style="25" customWidth="1"/>
    <col min="15362" max="15362" width="4.5703125" style="25" customWidth="1"/>
    <col min="15363" max="15363" width="12.140625" style="25" customWidth="1"/>
    <col min="15364" max="15364" width="7.42578125" style="25" customWidth="1"/>
    <col min="15365" max="15365" width="6.5703125" style="25" customWidth="1"/>
    <col min="15366" max="15366" width="8.140625" style="25" customWidth="1"/>
    <col min="15367" max="15367" width="6.7109375" style="25" customWidth="1"/>
    <col min="15368" max="15368" width="8.85546875" style="25" customWidth="1"/>
    <col min="15369" max="15369" width="7.5703125" style="25" customWidth="1"/>
    <col min="15370" max="15370" width="8.140625" style="25" customWidth="1"/>
    <col min="15371" max="15371" width="5.42578125" style="25" customWidth="1"/>
    <col min="15372" max="15372" width="11.42578125" style="25"/>
    <col min="15373" max="15373" width="2.85546875" style="25" customWidth="1"/>
    <col min="15374" max="15374" width="7.140625" style="25" customWidth="1"/>
    <col min="15375" max="15375" width="6.7109375" style="25" customWidth="1"/>
    <col min="15376" max="15376" width="3.5703125" style="25" customWidth="1"/>
    <col min="15377" max="15377" width="5.42578125" style="25" customWidth="1"/>
    <col min="15378" max="15616" width="11.42578125" style="25"/>
    <col min="15617" max="15617" width="10.42578125" style="25" customWidth="1"/>
    <col min="15618" max="15618" width="4.5703125" style="25" customWidth="1"/>
    <col min="15619" max="15619" width="12.140625" style="25" customWidth="1"/>
    <col min="15620" max="15620" width="7.42578125" style="25" customWidth="1"/>
    <col min="15621" max="15621" width="6.5703125" style="25" customWidth="1"/>
    <col min="15622" max="15622" width="8.140625" style="25" customWidth="1"/>
    <col min="15623" max="15623" width="6.7109375" style="25" customWidth="1"/>
    <col min="15624" max="15624" width="8.85546875" style="25" customWidth="1"/>
    <col min="15625" max="15625" width="7.5703125" style="25" customWidth="1"/>
    <col min="15626" max="15626" width="8.140625" style="25" customWidth="1"/>
    <col min="15627" max="15627" width="5.42578125" style="25" customWidth="1"/>
    <col min="15628" max="15628" width="11.42578125" style="25"/>
    <col min="15629" max="15629" width="2.85546875" style="25" customWidth="1"/>
    <col min="15630" max="15630" width="7.140625" style="25" customWidth="1"/>
    <col min="15631" max="15631" width="6.7109375" style="25" customWidth="1"/>
    <col min="15632" max="15632" width="3.5703125" style="25" customWidth="1"/>
    <col min="15633" max="15633" width="5.42578125" style="25" customWidth="1"/>
    <col min="15634" max="15872" width="11.42578125" style="25"/>
    <col min="15873" max="15873" width="10.42578125" style="25" customWidth="1"/>
    <col min="15874" max="15874" width="4.5703125" style="25" customWidth="1"/>
    <col min="15875" max="15875" width="12.140625" style="25" customWidth="1"/>
    <col min="15876" max="15876" width="7.42578125" style="25" customWidth="1"/>
    <col min="15877" max="15877" width="6.5703125" style="25" customWidth="1"/>
    <col min="15878" max="15878" width="8.140625" style="25" customWidth="1"/>
    <col min="15879" max="15879" width="6.7109375" style="25" customWidth="1"/>
    <col min="15880" max="15880" width="8.85546875" style="25" customWidth="1"/>
    <col min="15881" max="15881" width="7.5703125" style="25" customWidth="1"/>
    <col min="15882" max="15882" width="8.140625" style="25" customWidth="1"/>
    <col min="15883" max="15883" width="5.42578125" style="25" customWidth="1"/>
    <col min="15884" max="15884" width="11.42578125" style="25"/>
    <col min="15885" max="15885" width="2.85546875" style="25" customWidth="1"/>
    <col min="15886" max="15886" width="7.140625" style="25" customWidth="1"/>
    <col min="15887" max="15887" width="6.7109375" style="25" customWidth="1"/>
    <col min="15888" max="15888" width="3.5703125" style="25" customWidth="1"/>
    <col min="15889" max="15889" width="5.42578125" style="25" customWidth="1"/>
    <col min="15890" max="16128" width="11.42578125" style="25"/>
    <col min="16129" max="16129" width="10.42578125" style="25" customWidth="1"/>
    <col min="16130" max="16130" width="4.5703125" style="25" customWidth="1"/>
    <col min="16131" max="16131" width="12.140625" style="25" customWidth="1"/>
    <col min="16132" max="16132" width="7.42578125" style="25" customWidth="1"/>
    <col min="16133" max="16133" width="6.5703125" style="25" customWidth="1"/>
    <col min="16134" max="16134" width="8.140625" style="25" customWidth="1"/>
    <col min="16135" max="16135" width="6.7109375" style="25" customWidth="1"/>
    <col min="16136" max="16136" width="8.85546875" style="25" customWidth="1"/>
    <col min="16137" max="16137" width="7.5703125" style="25" customWidth="1"/>
    <col min="16138" max="16138" width="8.140625" style="25" customWidth="1"/>
    <col min="16139" max="16139" width="5.42578125" style="25" customWidth="1"/>
    <col min="16140" max="16140" width="11.42578125" style="25"/>
    <col min="16141" max="16141" width="2.85546875" style="25" customWidth="1"/>
    <col min="16142" max="16142" width="7.140625" style="25" customWidth="1"/>
    <col min="16143" max="16143" width="6.7109375" style="25" customWidth="1"/>
    <col min="16144" max="16144" width="3.5703125" style="25" customWidth="1"/>
    <col min="16145" max="16145" width="5.42578125" style="25" customWidth="1"/>
    <col min="16146" max="16384" width="11.42578125" style="25"/>
  </cols>
  <sheetData>
    <row r="1" spans="1:20" ht="12.95" customHeight="1" x14ac:dyDescent="0.2">
      <c r="A1" s="24" t="s">
        <v>27</v>
      </c>
      <c r="B1" s="24" t="s">
        <v>28</v>
      </c>
      <c r="C1" s="24" t="s">
        <v>29</v>
      </c>
      <c r="D1" s="24" t="s">
        <v>30</v>
      </c>
      <c r="E1" s="24" t="s">
        <v>31</v>
      </c>
      <c r="F1" s="24" t="s">
        <v>32</v>
      </c>
      <c r="G1" s="24" t="s">
        <v>33</v>
      </c>
      <c r="H1" s="24" t="s">
        <v>34</v>
      </c>
      <c r="I1" s="24" t="s">
        <v>35</v>
      </c>
      <c r="J1" s="24" t="s">
        <v>36</v>
      </c>
      <c r="K1" s="24" t="s">
        <v>37</v>
      </c>
      <c r="L1" s="24" t="s">
        <v>38</v>
      </c>
      <c r="M1" s="24" t="s">
        <v>39</v>
      </c>
      <c r="N1" s="24" t="s">
        <v>40</v>
      </c>
      <c r="O1" s="24" t="s">
        <v>41</v>
      </c>
      <c r="P1" s="24" t="s">
        <v>42</v>
      </c>
      <c r="Q1" s="24" t="s">
        <v>43</v>
      </c>
    </row>
    <row r="2" spans="1:20" ht="18.95" customHeight="1" x14ac:dyDescent="0.2">
      <c r="A2" s="26">
        <v>44552</v>
      </c>
      <c r="B2" s="27" t="s">
        <v>381</v>
      </c>
      <c r="C2" s="27" t="s">
        <v>382</v>
      </c>
      <c r="D2" s="27" t="s">
        <v>227</v>
      </c>
      <c r="E2" s="28" t="s">
        <v>228</v>
      </c>
      <c r="F2" s="28" t="s">
        <v>229</v>
      </c>
      <c r="G2" s="29">
        <v>-48</v>
      </c>
      <c r="H2" s="29">
        <v>12</v>
      </c>
      <c r="I2" s="29">
        <v>576</v>
      </c>
      <c r="J2" s="29">
        <v>150</v>
      </c>
      <c r="K2" s="29">
        <v>12</v>
      </c>
      <c r="L2" s="29">
        <v>1800</v>
      </c>
      <c r="M2" s="27" t="s">
        <v>49</v>
      </c>
      <c r="N2" s="28" t="s">
        <v>50</v>
      </c>
      <c r="O2" s="28"/>
      <c r="P2" s="28"/>
      <c r="Q2" s="26"/>
    </row>
    <row r="3" spans="1:20" ht="18.95" customHeight="1" x14ac:dyDescent="0.2">
      <c r="A3" s="26">
        <v>44551</v>
      </c>
      <c r="B3" s="27" t="s">
        <v>381</v>
      </c>
      <c r="C3" s="27" t="s">
        <v>382</v>
      </c>
      <c r="D3" s="27" t="s">
        <v>361</v>
      </c>
      <c r="E3" s="28" t="s">
        <v>238</v>
      </c>
      <c r="F3" s="28" t="s">
        <v>239</v>
      </c>
      <c r="G3" s="29">
        <v>75</v>
      </c>
      <c r="H3" s="29">
        <v>12</v>
      </c>
      <c r="I3" s="29">
        <v>900</v>
      </c>
      <c r="J3" s="29">
        <v>198</v>
      </c>
      <c r="K3" s="29">
        <v>12</v>
      </c>
      <c r="L3" s="29">
        <v>2376</v>
      </c>
      <c r="M3" s="27" t="s">
        <v>49</v>
      </c>
      <c r="N3" s="28" t="s">
        <v>50</v>
      </c>
      <c r="O3" s="28"/>
      <c r="P3" s="28"/>
      <c r="Q3" s="26"/>
    </row>
    <row r="4" spans="1:20" ht="18.95" customHeight="1" x14ac:dyDescent="0.2">
      <c r="A4" s="26">
        <v>44549</v>
      </c>
      <c r="B4" s="27" t="s">
        <v>381</v>
      </c>
      <c r="C4" s="27" t="s">
        <v>382</v>
      </c>
      <c r="D4" s="27" t="s">
        <v>230</v>
      </c>
      <c r="E4" s="28" t="s">
        <v>228</v>
      </c>
      <c r="F4" s="28" t="s">
        <v>229</v>
      </c>
      <c r="G4" s="29">
        <v>-48</v>
      </c>
      <c r="H4" s="29">
        <v>12</v>
      </c>
      <c r="I4" s="29">
        <v>576</v>
      </c>
      <c r="J4" s="29">
        <v>123</v>
      </c>
      <c r="K4" s="29">
        <v>12</v>
      </c>
      <c r="L4" s="29">
        <v>1476</v>
      </c>
      <c r="M4" s="27" t="s">
        <v>49</v>
      </c>
      <c r="N4" s="28" t="s">
        <v>50</v>
      </c>
      <c r="O4" s="28"/>
      <c r="P4" s="28"/>
      <c r="Q4" s="26"/>
    </row>
    <row r="5" spans="1:20" ht="18.95" customHeight="1" x14ac:dyDescent="0.2">
      <c r="A5" s="26">
        <v>44545</v>
      </c>
      <c r="B5" s="27" t="s">
        <v>381</v>
      </c>
      <c r="C5" s="27" t="s">
        <v>382</v>
      </c>
      <c r="D5" s="27" t="s">
        <v>233</v>
      </c>
      <c r="E5" s="28" t="s">
        <v>228</v>
      </c>
      <c r="F5" s="28" t="s">
        <v>229</v>
      </c>
      <c r="G5" s="29">
        <v>-48</v>
      </c>
      <c r="H5" s="29">
        <v>12</v>
      </c>
      <c r="I5" s="29">
        <v>576</v>
      </c>
      <c r="J5" s="29">
        <v>171</v>
      </c>
      <c r="K5" s="29">
        <v>12</v>
      </c>
      <c r="L5" s="29">
        <v>2052</v>
      </c>
      <c r="M5" s="27" t="s">
        <v>49</v>
      </c>
      <c r="N5" s="28" t="s">
        <v>50</v>
      </c>
      <c r="O5" s="28"/>
      <c r="P5" s="28"/>
      <c r="Q5" s="26"/>
    </row>
    <row r="6" spans="1:20" ht="18.95" customHeight="1" x14ac:dyDescent="0.2">
      <c r="A6" s="26">
        <v>44544</v>
      </c>
      <c r="B6" s="27" t="s">
        <v>381</v>
      </c>
      <c r="C6" s="27" t="s">
        <v>382</v>
      </c>
      <c r="D6" s="27" t="s">
        <v>378</v>
      </c>
      <c r="E6" s="28" t="s">
        <v>238</v>
      </c>
      <c r="F6" s="28" t="s">
        <v>239</v>
      </c>
      <c r="G6" s="29">
        <v>100</v>
      </c>
      <c r="H6" s="29">
        <v>12</v>
      </c>
      <c r="I6" s="29">
        <v>1200</v>
      </c>
      <c r="J6" s="29">
        <v>219</v>
      </c>
      <c r="K6" s="29">
        <v>12</v>
      </c>
      <c r="L6" s="29">
        <v>2628</v>
      </c>
      <c r="M6" s="27" t="s">
        <v>49</v>
      </c>
      <c r="N6" s="28" t="s">
        <v>50</v>
      </c>
      <c r="O6" s="28"/>
      <c r="P6" s="28"/>
      <c r="Q6" s="26"/>
      <c r="R6" s="25" t="s">
        <v>362</v>
      </c>
      <c r="S6" s="25">
        <f ca="1">SUMIF(F2:G107,"Bon de fabrication",G2:G107)</f>
        <v>-3105</v>
      </c>
      <c r="T6" s="25">
        <f ca="1">S6*K2</f>
        <v>-37260</v>
      </c>
    </row>
    <row r="7" spans="1:20" ht="18.95" customHeight="1" x14ac:dyDescent="0.2">
      <c r="A7" s="26">
        <v>44542</v>
      </c>
      <c r="B7" s="27" t="s">
        <v>381</v>
      </c>
      <c r="C7" s="27" t="s">
        <v>382</v>
      </c>
      <c r="D7" s="27" t="s">
        <v>235</v>
      </c>
      <c r="E7" s="28" t="s">
        <v>228</v>
      </c>
      <c r="F7" s="28" t="s">
        <v>229</v>
      </c>
      <c r="G7" s="29">
        <v>-48</v>
      </c>
      <c r="H7" s="29">
        <v>12</v>
      </c>
      <c r="I7" s="29">
        <v>576</v>
      </c>
      <c r="J7" s="29">
        <v>119</v>
      </c>
      <c r="K7" s="29">
        <v>12</v>
      </c>
      <c r="L7" s="29">
        <v>1428</v>
      </c>
      <c r="M7" s="27" t="s">
        <v>49</v>
      </c>
      <c r="N7" s="28" t="s">
        <v>50</v>
      </c>
      <c r="O7" s="28"/>
      <c r="P7" s="28"/>
      <c r="Q7" s="26"/>
      <c r="R7" s="25" t="s">
        <v>363</v>
      </c>
      <c r="S7" s="25">
        <f ca="1">SUMIF(F3:G108,"Bon de réception",G3:G108)</f>
        <v>3255</v>
      </c>
      <c r="T7" s="25">
        <f ca="1">S7*K3</f>
        <v>39060</v>
      </c>
    </row>
    <row r="8" spans="1:20" ht="18.95" customHeight="1" x14ac:dyDescent="0.2">
      <c r="A8" s="26">
        <v>44538</v>
      </c>
      <c r="B8" s="27" t="s">
        <v>381</v>
      </c>
      <c r="C8" s="27" t="s">
        <v>382</v>
      </c>
      <c r="D8" s="27" t="s">
        <v>236</v>
      </c>
      <c r="E8" s="28" t="s">
        <v>228</v>
      </c>
      <c r="F8" s="28" t="s">
        <v>229</v>
      </c>
      <c r="G8" s="29">
        <v>-48</v>
      </c>
      <c r="H8" s="29">
        <v>12</v>
      </c>
      <c r="I8" s="29">
        <v>576</v>
      </c>
      <c r="J8" s="29">
        <v>167</v>
      </c>
      <c r="K8" s="29">
        <v>12</v>
      </c>
      <c r="L8" s="29">
        <v>2004</v>
      </c>
      <c r="M8" s="27" t="s">
        <v>49</v>
      </c>
      <c r="N8" s="28" t="s">
        <v>50</v>
      </c>
      <c r="O8" s="28"/>
      <c r="P8" s="28"/>
      <c r="Q8" s="26"/>
      <c r="R8" s="25" t="s">
        <v>234</v>
      </c>
      <c r="S8" s="25">
        <f ca="1">S6+S7</f>
        <v>150</v>
      </c>
      <c r="T8" s="25">
        <f ca="1">S8*K4</f>
        <v>1800</v>
      </c>
    </row>
    <row r="9" spans="1:20" ht="18.95" customHeight="1" x14ac:dyDescent="0.2">
      <c r="A9" s="26">
        <v>44537</v>
      </c>
      <c r="B9" s="27" t="s">
        <v>381</v>
      </c>
      <c r="C9" s="27" t="s">
        <v>382</v>
      </c>
      <c r="D9" s="27" t="s">
        <v>237</v>
      </c>
      <c r="E9" s="28" t="s">
        <v>238</v>
      </c>
      <c r="F9" s="28" t="s">
        <v>239</v>
      </c>
      <c r="G9" s="29">
        <v>50</v>
      </c>
      <c r="H9" s="29">
        <v>12</v>
      </c>
      <c r="I9" s="29">
        <v>600</v>
      </c>
      <c r="J9" s="29">
        <v>215</v>
      </c>
      <c r="K9" s="29">
        <v>12</v>
      </c>
      <c r="L9" s="29">
        <v>2580</v>
      </c>
      <c r="M9" s="27" t="s">
        <v>49</v>
      </c>
      <c r="N9" s="28" t="s">
        <v>50</v>
      </c>
      <c r="O9" s="28"/>
      <c r="P9" s="28"/>
      <c r="Q9" s="26"/>
    </row>
    <row r="10" spans="1:20" ht="18.95" customHeight="1" x14ac:dyDescent="0.2">
      <c r="A10" s="26">
        <v>44535</v>
      </c>
      <c r="B10" s="27" t="s">
        <v>381</v>
      </c>
      <c r="C10" s="27" t="s">
        <v>382</v>
      </c>
      <c r="D10" s="27" t="s">
        <v>240</v>
      </c>
      <c r="E10" s="28" t="s">
        <v>228</v>
      </c>
      <c r="F10" s="28" t="s">
        <v>229</v>
      </c>
      <c r="G10" s="29">
        <v>-42</v>
      </c>
      <c r="H10" s="29">
        <v>12</v>
      </c>
      <c r="I10" s="29">
        <v>504</v>
      </c>
      <c r="J10" s="29">
        <v>165</v>
      </c>
      <c r="K10" s="29">
        <v>12</v>
      </c>
      <c r="L10" s="29">
        <v>1980</v>
      </c>
      <c r="M10" s="27" t="s">
        <v>49</v>
      </c>
      <c r="N10" s="28" t="s">
        <v>50</v>
      </c>
      <c r="O10" s="28"/>
      <c r="P10" s="28"/>
      <c r="Q10" s="26"/>
    </row>
    <row r="11" spans="1:20" ht="18.95" customHeight="1" x14ac:dyDescent="0.2">
      <c r="A11" s="26">
        <v>44531</v>
      </c>
      <c r="B11" s="27" t="s">
        <v>381</v>
      </c>
      <c r="C11" s="27" t="s">
        <v>382</v>
      </c>
      <c r="D11" s="27" t="s">
        <v>241</v>
      </c>
      <c r="E11" s="28" t="s">
        <v>228</v>
      </c>
      <c r="F11" s="28" t="s">
        <v>229</v>
      </c>
      <c r="G11" s="29">
        <v>-60</v>
      </c>
      <c r="H11" s="29">
        <v>12</v>
      </c>
      <c r="I11" s="29">
        <v>720</v>
      </c>
      <c r="J11" s="29">
        <v>207</v>
      </c>
      <c r="K11" s="29">
        <v>12</v>
      </c>
      <c r="L11" s="29">
        <v>2484</v>
      </c>
      <c r="M11" s="27" t="s">
        <v>49</v>
      </c>
      <c r="N11" s="28" t="s">
        <v>50</v>
      </c>
      <c r="O11" s="28"/>
      <c r="P11" s="28"/>
      <c r="Q11" s="26"/>
    </row>
    <row r="12" spans="1:20" ht="18.95" customHeight="1" x14ac:dyDescent="0.2">
      <c r="A12" s="26">
        <v>44528</v>
      </c>
      <c r="B12" s="27" t="s">
        <v>381</v>
      </c>
      <c r="C12" s="27" t="s">
        <v>382</v>
      </c>
      <c r="D12" s="27" t="s">
        <v>242</v>
      </c>
      <c r="E12" s="28" t="s">
        <v>228</v>
      </c>
      <c r="F12" s="28" t="s">
        <v>229</v>
      </c>
      <c r="G12" s="29">
        <v>-48</v>
      </c>
      <c r="H12" s="29">
        <v>12</v>
      </c>
      <c r="I12" s="29">
        <v>576</v>
      </c>
      <c r="J12" s="29">
        <v>267</v>
      </c>
      <c r="K12" s="29">
        <v>12</v>
      </c>
      <c r="L12" s="29">
        <v>3204</v>
      </c>
      <c r="M12" s="27" t="s">
        <v>49</v>
      </c>
      <c r="N12" s="28" t="s">
        <v>50</v>
      </c>
      <c r="O12" s="28"/>
      <c r="P12" s="28"/>
      <c r="Q12" s="26"/>
    </row>
    <row r="13" spans="1:20" ht="18.95" customHeight="1" x14ac:dyDescent="0.2">
      <c r="A13" s="26">
        <v>44524</v>
      </c>
      <c r="B13" s="27" t="s">
        <v>381</v>
      </c>
      <c r="C13" s="27" t="s">
        <v>382</v>
      </c>
      <c r="D13" s="27" t="s">
        <v>243</v>
      </c>
      <c r="E13" s="28" t="s">
        <v>228</v>
      </c>
      <c r="F13" s="28" t="s">
        <v>229</v>
      </c>
      <c r="G13" s="29">
        <v>-48</v>
      </c>
      <c r="H13" s="29">
        <v>12</v>
      </c>
      <c r="I13" s="29">
        <v>576</v>
      </c>
      <c r="J13" s="29">
        <v>315</v>
      </c>
      <c r="K13" s="29">
        <v>12</v>
      </c>
      <c r="L13" s="29">
        <v>3780</v>
      </c>
      <c r="M13" s="27" t="s">
        <v>49</v>
      </c>
      <c r="N13" s="28" t="s">
        <v>50</v>
      </c>
      <c r="O13" s="28"/>
      <c r="P13" s="28"/>
      <c r="Q13" s="26"/>
    </row>
    <row r="14" spans="1:20" ht="18.95" customHeight="1" x14ac:dyDescent="0.2">
      <c r="A14" s="26">
        <v>44523</v>
      </c>
      <c r="B14" s="27" t="s">
        <v>381</v>
      </c>
      <c r="C14" s="27" t="s">
        <v>382</v>
      </c>
      <c r="D14" s="27" t="s">
        <v>365</v>
      </c>
      <c r="E14" s="28" t="s">
        <v>238</v>
      </c>
      <c r="F14" s="28" t="s">
        <v>239</v>
      </c>
      <c r="G14" s="29">
        <v>200</v>
      </c>
      <c r="H14" s="29">
        <v>12</v>
      </c>
      <c r="I14" s="29">
        <v>2400</v>
      </c>
      <c r="J14" s="29">
        <v>363</v>
      </c>
      <c r="K14" s="29">
        <v>12</v>
      </c>
      <c r="L14" s="29">
        <v>4356</v>
      </c>
      <c r="M14" s="27" t="s">
        <v>49</v>
      </c>
      <c r="N14" s="28" t="s">
        <v>50</v>
      </c>
      <c r="O14" s="28"/>
      <c r="P14" s="28"/>
      <c r="Q14" s="26"/>
    </row>
    <row r="15" spans="1:20" ht="18.95" customHeight="1" x14ac:dyDescent="0.2">
      <c r="A15" s="26">
        <v>44521</v>
      </c>
      <c r="B15" s="27" t="s">
        <v>381</v>
      </c>
      <c r="C15" s="27" t="s">
        <v>382</v>
      </c>
      <c r="D15" s="27" t="s">
        <v>244</v>
      </c>
      <c r="E15" s="28" t="s">
        <v>228</v>
      </c>
      <c r="F15" s="28" t="s">
        <v>229</v>
      </c>
      <c r="G15" s="29">
        <v>-60</v>
      </c>
      <c r="H15" s="29">
        <v>12</v>
      </c>
      <c r="I15" s="29">
        <v>720</v>
      </c>
      <c r="J15" s="29">
        <v>163</v>
      </c>
      <c r="K15" s="29">
        <v>12</v>
      </c>
      <c r="L15" s="29">
        <v>1956</v>
      </c>
      <c r="M15" s="27" t="s">
        <v>49</v>
      </c>
      <c r="N15" s="28" t="s">
        <v>50</v>
      </c>
      <c r="O15" s="28"/>
      <c r="P15" s="28"/>
      <c r="Q15" s="26"/>
    </row>
    <row r="16" spans="1:20" ht="18.95" customHeight="1" x14ac:dyDescent="0.2">
      <c r="A16" s="26">
        <v>44517</v>
      </c>
      <c r="B16" s="27" t="s">
        <v>381</v>
      </c>
      <c r="C16" s="27" t="s">
        <v>382</v>
      </c>
      <c r="D16" s="27" t="s">
        <v>245</v>
      </c>
      <c r="E16" s="28" t="s">
        <v>228</v>
      </c>
      <c r="F16" s="28" t="s">
        <v>229</v>
      </c>
      <c r="G16" s="29">
        <v>-36</v>
      </c>
      <c r="H16" s="29">
        <v>12</v>
      </c>
      <c r="I16" s="29">
        <v>432</v>
      </c>
      <c r="J16" s="29">
        <v>223</v>
      </c>
      <c r="K16" s="29">
        <v>12</v>
      </c>
      <c r="L16" s="29">
        <v>2676</v>
      </c>
      <c r="M16" s="27" t="s">
        <v>49</v>
      </c>
      <c r="N16" s="28" t="s">
        <v>50</v>
      </c>
      <c r="O16" s="28"/>
      <c r="P16" s="28"/>
      <c r="Q16" s="26"/>
    </row>
    <row r="17" spans="1:17" ht="18.95" customHeight="1" x14ac:dyDescent="0.2">
      <c r="A17" s="26">
        <v>44516</v>
      </c>
      <c r="B17" s="27" t="s">
        <v>381</v>
      </c>
      <c r="C17" s="27" t="s">
        <v>382</v>
      </c>
      <c r="D17" s="27" t="s">
        <v>246</v>
      </c>
      <c r="E17" s="28" t="s">
        <v>238</v>
      </c>
      <c r="F17" s="28" t="s">
        <v>239</v>
      </c>
      <c r="G17" s="29">
        <v>100</v>
      </c>
      <c r="H17" s="29">
        <v>12</v>
      </c>
      <c r="I17" s="29">
        <v>1200</v>
      </c>
      <c r="J17" s="29">
        <v>259</v>
      </c>
      <c r="K17" s="29">
        <v>12</v>
      </c>
      <c r="L17" s="29">
        <v>3108</v>
      </c>
      <c r="M17" s="27" t="s">
        <v>49</v>
      </c>
      <c r="N17" s="28" t="s">
        <v>50</v>
      </c>
      <c r="O17" s="28"/>
      <c r="P17" s="28"/>
      <c r="Q17" s="26"/>
    </row>
    <row r="18" spans="1:17" ht="18.95" customHeight="1" x14ac:dyDescent="0.2">
      <c r="A18" s="26">
        <v>44514</v>
      </c>
      <c r="B18" s="27" t="s">
        <v>381</v>
      </c>
      <c r="C18" s="27" t="s">
        <v>382</v>
      </c>
      <c r="D18" s="27" t="s">
        <v>247</v>
      </c>
      <c r="E18" s="28" t="s">
        <v>228</v>
      </c>
      <c r="F18" s="28" t="s">
        <v>229</v>
      </c>
      <c r="G18" s="29">
        <v>-48</v>
      </c>
      <c r="H18" s="29">
        <v>12</v>
      </c>
      <c r="I18" s="29">
        <v>576</v>
      </c>
      <c r="J18" s="29">
        <v>159</v>
      </c>
      <c r="K18" s="29">
        <v>12</v>
      </c>
      <c r="L18" s="29">
        <v>1908</v>
      </c>
      <c r="M18" s="27" t="s">
        <v>49</v>
      </c>
      <c r="N18" s="28" t="s">
        <v>50</v>
      </c>
      <c r="O18" s="28"/>
      <c r="P18" s="28"/>
      <c r="Q18" s="26"/>
    </row>
    <row r="19" spans="1:17" ht="18.95" customHeight="1" x14ac:dyDescent="0.2">
      <c r="A19" s="26">
        <v>44510</v>
      </c>
      <c r="B19" s="27" t="s">
        <v>381</v>
      </c>
      <c r="C19" s="27" t="s">
        <v>382</v>
      </c>
      <c r="D19" s="27" t="s">
        <v>248</v>
      </c>
      <c r="E19" s="28" t="s">
        <v>228</v>
      </c>
      <c r="F19" s="28" t="s">
        <v>229</v>
      </c>
      <c r="G19" s="29">
        <v>-18</v>
      </c>
      <c r="H19" s="29">
        <v>12</v>
      </c>
      <c r="I19" s="29">
        <v>216</v>
      </c>
      <c r="J19" s="29">
        <v>207</v>
      </c>
      <c r="K19" s="29">
        <v>12</v>
      </c>
      <c r="L19" s="29">
        <v>2484</v>
      </c>
      <c r="M19" s="27" t="s">
        <v>49</v>
      </c>
      <c r="N19" s="28" t="s">
        <v>50</v>
      </c>
      <c r="O19" s="28"/>
      <c r="P19" s="28"/>
      <c r="Q19" s="26"/>
    </row>
    <row r="20" spans="1:17" ht="18.95" customHeight="1" x14ac:dyDescent="0.2">
      <c r="A20" s="26">
        <v>44509</v>
      </c>
      <c r="B20" s="27" t="s">
        <v>381</v>
      </c>
      <c r="C20" s="27" t="s">
        <v>382</v>
      </c>
      <c r="D20" s="27" t="s">
        <v>366</v>
      </c>
      <c r="E20" s="28" t="s">
        <v>238</v>
      </c>
      <c r="F20" s="28" t="s">
        <v>239</v>
      </c>
      <c r="G20" s="29">
        <v>100</v>
      </c>
      <c r="H20" s="29">
        <v>12</v>
      </c>
      <c r="I20" s="29">
        <v>1200</v>
      </c>
      <c r="J20" s="29">
        <v>225</v>
      </c>
      <c r="K20" s="29">
        <v>12</v>
      </c>
      <c r="L20" s="29">
        <v>2700</v>
      </c>
      <c r="M20" s="27" t="s">
        <v>49</v>
      </c>
      <c r="N20" s="28" t="s">
        <v>50</v>
      </c>
      <c r="O20" s="28"/>
      <c r="P20" s="28"/>
      <c r="Q20" s="26"/>
    </row>
    <row r="21" spans="1:17" ht="18.95" customHeight="1" x14ac:dyDescent="0.2">
      <c r="A21" s="26">
        <v>44507</v>
      </c>
      <c r="B21" s="27" t="s">
        <v>381</v>
      </c>
      <c r="C21" s="27" t="s">
        <v>382</v>
      </c>
      <c r="D21" s="27" t="s">
        <v>249</v>
      </c>
      <c r="E21" s="28" t="s">
        <v>228</v>
      </c>
      <c r="F21" s="28" t="s">
        <v>229</v>
      </c>
      <c r="G21" s="29">
        <v>-48</v>
      </c>
      <c r="H21" s="29">
        <v>12</v>
      </c>
      <c r="I21" s="29">
        <v>576</v>
      </c>
      <c r="J21" s="29">
        <v>125</v>
      </c>
      <c r="K21" s="29">
        <v>12</v>
      </c>
      <c r="L21" s="29">
        <v>1500</v>
      </c>
      <c r="M21" s="27" t="s">
        <v>49</v>
      </c>
      <c r="N21" s="28" t="s">
        <v>50</v>
      </c>
      <c r="O21" s="28"/>
      <c r="P21" s="28"/>
      <c r="Q21" s="26"/>
    </row>
    <row r="22" spans="1:17" ht="18.95" customHeight="1" x14ac:dyDescent="0.2">
      <c r="A22" s="26">
        <v>44503</v>
      </c>
      <c r="B22" s="27" t="s">
        <v>381</v>
      </c>
      <c r="C22" s="27" t="s">
        <v>382</v>
      </c>
      <c r="D22" s="27" t="s">
        <v>250</v>
      </c>
      <c r="E22" s="28" t="s">
        <v>228</v>
      </c>
      <c r="F22" s="28" t="s">
        <v>229</v>
      </c>
      <c r="G22" s="29">
        <v>-36</v>
      </c>
      <c r="H22" s="29">
        <v>12</v>
      </c>
      <c r="I22" s="29">
        <v>432</v>
      </c>
      <c r="J22" s="29">
        <v>173</v>
      </c>
      <c r="K22" s="29">
        <v>12</v>
      </c>
      <c r="L22" s="29">
        <v>2076</v>
      </c>
      <c r="M22" s="27" t="s">
        <v>49</v>
      </c>
      <c r="N22" s="28" t="s">
        <v>50</v>
      </c>
      <c r="O22" s="28"/>
      <c r="P22" s="28"/>
      <c r="Q22" s="26"/>
    </row>
    <row r="23" spans="1:17" ht="18.95" customHeight="1" x14ac:dyDescent="0.2">
      <c r="A23" s="26">
        <v>44500</v>
      </c>
      <c r="B23" s="27" t="s">
        <v>381</v>
      </c>
      <c r="C23" s="27" t="s">
        <v>382</v>
      </c>
      <c r="D23" s="27" t="s">
        <v>251</v>
      </c>
      <c r="E23" s="28" t="s">
        <v>228</v>
      </c>
      <c r="F23" s="28" t="s">
        <v>229</v>
      </c>
      <c r="G23" s="29">
        <v>-48</v>
      </c>
      <c r="H23" s="29">
        <v>12</v>
      </c>
      <c r="I23" s="29">
        <v>576</v>
      </c>
      <c r="J23" s="29">
        <v>209</v>
      </c>
      <c r="K23" s="29">
        <v>12</v>
      </c>
      <c r="L23" s="29">
        <v>2508</v>
      </c>
      <c r="M23" s="27" t="s">
        <v>49</v>
      </c>
      <c r="N23" s="28" t="s">
        <v>50</v>
      </c>
      <c r="O23" s="28"/>
      <c r="P23" s="28"/>
      <c r="Q23" s="26"/>
    </row>
    <row r="24" spans="1:17" ht="18.95" customHeight="1" x14ac:dyDescent="0.2">
      <c r="A24" s="26">
        <v>44496</v>
      </c>
      <c r="B24" s="27" t="s">
        <v>381</v>
      </c>
      <c r="C24" s="27" t="s">
        <v>382</v>
      </c>
      <c r="D24" s="27" t="s">
        <v>252</v>
      </c>
      <c r="E24" s="28" t="s">
        <v>228</v>
      </c>
      <c r="F24" s="28" t="s">
        <v>229</v>
      </c>
      <c r="G24" s="29">
        <v>-36</v>
      </c>
      <c r="H24" s="29">
        <v>12</v>
      </c>
      <c r="I24" s="29">
        <v>432</v>
      </c>
      <c r="J24" s="29">
        <v>257</v>
      </c>
      <c r="K24" s="29">
        <v>12</v>
      </c>
      <c r="L24" s="29">
        <v>3084</v>
      </c>
      <c r="M24" s="27" t="s">
        <v>49</v>
      </c>
      <c r="N24" s="28" t="s">
        <v>50</v>
      </c>
      <c r="O24" s="28"/>
      <c r="P24" s="28"/>
      <c r="Q24" s="26"/>
    </row>
    <row r="25" spans="1:17" ht="18.95" customHeight="1" x14ac:dyDescent="0.2">
      <c r="A25" s="26">
        <v>44495</v>
      </c>
      <c r="B25" s="27" t="s">
        <v>381</v>
      </c>
      <c r="C25" s="27" t="s">
        <v>382</v>
      </c>
      <c r="D25" s="27" t="s">
        <v>367</v>
      </c>
      <c r="E25" s="28" t="s">
        <v>238</v>
      </c>
      <c r="F25" s="28" t="s">
        <v>239</v>
      </c>
      <c r="G25" s="29">
        <v>150</v>
      </c>
      <c r="H25" s="29">
        <v>12</v>
      </c>
      <c r="I25" s="29">
        <v>1800</v>
      </c>
      <c r="J25" s="29">
        <v>293</v>
      </c>
      <c r="K25" s="29">
        <v>12</v>
      </c>
      <c r="L25" s="29">
        <v>3516</v>
      </c>
      <c r="M25" s="27" t="s">
        <v>49</v>
      </c>
      <c r="N25" s="28" t="s">
        <v>50</v>
      </c>
      <c r="O25" s="28"/>
      <c r="P25" s="28"/>
      <c r="Q25" s="26"/>
    </row>
    <row r="26" spans="1:17" ht="18.95" customHeight="1" x14ac:dyDescent="0.2">
      <c r="A26" s="26">
        <v>44493</v>
      </c>
      <c r="B26" s="27" t="s">
        <v>381</v>
      </c>
      <c r="C26" s="27" t="s">
        <v>382</v>
      </c>
      <c r="D26" s="27" t="s">
        <v>253</v>
      </c>
      <c r="E26" s="28" t="s">
        <v>228</v>
      </c>
      <c r="F26" s="28" t="s">
        <v>229</v>
      </c>
      <c r="G26" s="29">
        <v>-48</v>
      </c>
      <c r="H26" s="29">
        <v>12</v>
      </c>
      <c r="I26" s="29">
        <v>576</v>
      </c>
      <c r="J26" s="29">
        <v>143</v>
      </c>
      <c r="K26" s="29">
        <v>12</v>
      </c>
      <c r="L26" s="29">
        <v>1716</v>
      </c>
      <c r="M26" s="27" t="s">
        <v>49</v>
      </c>
      <c r="N26" s="28" t="s">
        <v>50</v>
      </c>
      <c r="O26" s="28"/>
      <c r="P26" s="28"/>
      <c r="Q26" s="26"/>
    </row>
    <row r="27" spans="1:17" ht="18.95" customHeight="1" x14ac:dyDescent="0.2">
      <c r="A27" s="26">
        <v>44489</v>
      </c>
      <c r="B27" s="27" t="s">
        <v>381</v>
      </c>
      <c r="C27" s="27" t="s">
        <v>382</v>
      </c>
      <c r="D27" s="27" t="s">
        <v>254</v>
      </c>
      <c r="E27" s="28" t="s">
        <v>228</v>
      </c>
      <c r="F27" s="28" t="s">
        <v>229</v>
      </c>
      <c r="G27" s="29">
        <v>-36</v>
      </c>
      <c r="H27" s="29">
        <v>12</v>
      </c>
      <c r="I27" s="29">
        <v>432</v>
      </c>
      <c r="J27" s="29">
        <v>191</v>
      </c>
      <c r="K27" s="29">
        <v>12</v>
      </c>
      <c r="L27" s="29">
        <v>2292</v>
      </c>
      <c r="M27" s="27" t="s">
        <v>49</v>
      </c>
      <c r="N27" s="28" t="s">
        <v>50</v>
      </c>
      <c r="O27" s="28"/>
      <c r="P27" s="28"/>
      <c r="Q27" s="26"/>
    </row>
    <row r="28" spans="1:17" ht="18.95" customHeight="1" x14ac:dyDescent="0.2">
      <c r="A28" s="26">
        <v>44488</v>
      </c>
      <c r="B28" s="27" t="s">
        <v>381</v>
      </c>
      <c r="C28" s="27" t="s">
        <v>382</v>
      </c>
      <c r="D28" s="27" t="s">
        <v>255</v>
      </c>
      <c r="E28" s="28" t="s">
        <v>238</v>
      </c>
      <c r="F28" s="28" t="s">
        <v>239</v>
      </c>
      <c r="G28" s="29">
        <v>100</v>
      </c>
      <c r="H28" s="29">
        <v>12</v>
      </c>
      <c r="I28" s="29">
        <v>1200</v>
      </c>
      <c r="J28" s="29">
        <v>227</v>
      </c>
      <c r="K28" s="29">
        <v>12</v>
      </c>
      <c r="L28" s="29">
        <v>2724</v>
      </c>
      <c r="M28" s="27" t="s">
        <v>49</v>
      </c>
      <c r="N28" s="28" t="s">
        <v>50</v>
      </c>
      <c r="O28" s="28"/>
      <c r="P28" s="28"/>
      <c r="Q28" s="26"/>
    </row>
    <row r="29" spans="1:17" ht="18.95" customHeight="1" x14ac:dyDescent="0.2">
      <c r="A29" s="26">
        <v>44486</v>
      </c>
      <c r="B29" s="27" t="s">
        <v>381</v>
      </c>
      <c r="C29" s="27" t="s">
        <v>382</v>
      </c>
      <c r="D29" s="27" t="s">
        <v>256</v>
      </c>
      <c r="E29" s="28" t="s">
        <v>228</v>
      </c>
      <c r="F29" s="28" t="s">
        <v>229</v>
      </c>
      <c r="G29" s="29">
        <v>-48</v>
      </c>
      <c r="H29" s="29">
        <v>12</v>
      </c>
      <c r="I29" s="29">
        <v>576</v>
      </c>
      <c r="J29" s="29">
        <v>127</v>
      </c>
      <c r="K29" s="29">
        <v>12</v>
      </c>
      <c r="L29" s="29">
        <v>1524</v>
      </c>
      <c r="M29" s="27" t="s">
        <v>49</v>
      </c>
      <c r="N29" s="28" t="s">
        <v>50</v>
      </c>
      <c r="O29" s="28"/>
      <c r="P29" s="28"/>
      <c r="Q29" s="26"/>
    </row>
    <row r="30" spans="1:17" ht="18.95" customHeight="1" x14ac:dyDescent="0.2">
      <c r="A30" s="26">
        <v>44482</v>
      </c>
      <c r="B30" s="27" t="s">
        <v>381</v>
      </c>
      <c r="C30" s="27" t="s">
        <v>382</v>
      </c>
      <c r="D30" s="27" t="s">
        <v>257</v>
      </c>
      <c r="E30" s="28" t="s">
        <v>228</v>
      </c>
      <c r="F30" s="28" t="s">
        <v>229</v>
      </c>
      <c r="G30" s="29">
        <v>-36</v>
      </c>
      <c r="H30" s="29">
        <v>12</v>
      </c>
      <c r="I30" s="29">
        <v>432</v>
      </c>
      <c r="J30" s="29">
        <v>175</v>
      </c>
      <c r="K30" s="29">
        <v>12</v>
      </c>
      <c r="L30" s="29">
        <v>2100</v>
      </c>
      <c r="M30" s="27" t="s">
        <v>49</v>
      </c>
      <c r="N30" s="28" t="s">
        <v>50</v>
      </c>
      <c r="O30" s="28"/>
      <c r="P30" s="28"/>
      <c r="Q30" s="26"/>
    </row>
    <row r="31" spans="1:17" ht="18.95" customHeight="1" x14ac:dyDescent="0.2">
      <c r="A31" s="26">
        <v>44479</v>
      </c>
      <c r="B31" s="27" t="s">
        <v>381</v>
      </c>
      <c r="C31" s="27" t="s">
        <v>382</v>
      </c>
      <c r="D31" s="27" t="s">
        <v>258</v>
      </c>
      <c r="E31" s="28" t="s">
        <v>228</v>
      </c>
      <c r="F31" s="28" t="s">
        <v>229</v>
      </c>
      <c r="G31" s="29">
        <v>-48</v>
      </c>
      <c r="H31" s="29">
        <v>12</v>
      </c>
      <c r="I31" s="29">
        <v>576</v>
      </c>
      <c r="J31" s="29">
        <v>211</v>
      </c>
      <c r="K31" s="29">
        <v>12</v>
      </c>
      <c r="L31" s="29">
        <v>2532</v>
      </c>
      <c r="M31" s="27" t="s">
        <v>49</v>
      </c>
      <c r="N31" s="28" t="s">
        <v>50</v>
      </c>
      <c r="O31" s="28"/>
      <c r="P31" s="28"/>
      <c r="Q31" s="26"/>
    </row>
    <row r="32" spans="1:17" ht="18.95" customHeight="1" x14ac:dyDescent="0.2">
      <c r="A32" s="26">
        <v>44475</v>
      </c>
      <c r="B32" s="27" t="s">
        <v>381</v>
      </c>
      <c r="C32" s="27" t="s">
        <v>382</v>
      </c>
      <c r="D32" s="27" t="s">
        <v>259</v>
      </c>
      <c r="E32" s="28" t="s">
        <v>228</v>
      </c>
      <c r="F32" s="28" t="s">
        <v>229</v>
      </c>
      <c r="G32" s="29">
        <v>-36</v>
      </c>
      <c r="H32" s="29">
        <v>12</v>
      </c>
      <c r="I32" s="29">
        <v>432</v>
      </c>
      <c r="J32" s="29">
        <v>259</v>
      </c>
      <c r="K32" s="29">
        <v>12</v>
      </c>
      <c r="L32" s="29">
        <v>3108</v>
      </c>
      <c r="M32" s="27" t="s">
        <v>49</v>
      </c>
      <c r="N32" s="28" t="s">
        <v>50</v>
      </c>
      <c r="O32" s="28"/>
      <c r="P32" s="28"/>
      <c r="Q32" s="26"/>
    </row>
    <row r="33" spans="1:17" ht="18.95" customHeight="1" x14ac:dyDescent="0.2">
      <c r="A33" s="26">
        <v>44474</v>
      </c>
      <c r="B33" s="27" t="s">
        <v>381</v>
      </c>
      <c r="C33" s="27" t="s">
        <v>382</v>
      </c>
      <c r="D33" s="27" t="s">
        <v>260</v>
      </c>
      <c r="E33" s="28" t="s">
        <v>238</v>
      </c>
      <c r="F33" s="28" t="s">
        <v>239</v>
      </c>
      <c r="G33" s="29">
        <v>100</v>
      </c>
      <c r="H33" s="29">
        <v>12</v>
      </c>
      <c r="I33" s="29">
        <v>1200</v>
      </c>
      <c r="J33" s="29">
        <v>295</v>
      </c>
      <c r="K33" s="29">
        <v>12</v>
      </c>
      <c r="L33" s="29">
        <v>3540</v>
      </c>
      <c r="M33" s="27" t="s">
        <v>49</v>
      </c>
      <c r="N33" s="28" t="s">
        <v>50</v>
      </c>
      <c r="O33" s="28"/>
      <c r="P33" s="28"/>
      <c r="Q33" s="26"/>
    </row>
    <row r="34" spans="1:17" ht="18.95" customHeight="1" x14ac:dyDescent="0.2">
      <c r="A34" s="26">
        <v>44472</v>
      </c>
      <c r="B34" s="27" t="s">
        <v>381</v>
      </c>
      <c r="C34" s="27" t="s">
        <v>382</v>
      </c>
      <c r="D34" s="27" t="s">
        <v>261</v>
      </c>
      <c r="E34" s="28" t="s">
        <v>228</v>
      </c>
      <c r="F34" s="28" t="s">
        <v>229</v>
      </c>
      <c r="G34" s="29">
        <v>-48</v>
      </c>
      <c r="H34" s="29">
        <v>12</v>
      </c>
      <c r="I34" s="29">
        <v>576</v>
      </c>
      <c r="J34" s="29">
        <v>195</v>
      </c>
      <c r="K34" s="29">
        <v>12</v>
      </c>
      <c r="L34" s="29">
        <v>2340</v>
      </c>
      <c r="M34" s="27" t="s">
        <v>49</v>
      </c>
      <c r="N34" s="28" t="s">
        <v>50</v>
      </c>
      <c r="O34" s="28"/>
      <c r="P34" s="28"/>
      <c r="Q34" s="26"/>
    </row>
    <row r="35" spans="1:17" ht="18.95" customHeight="1" x14ac:dyDescent="0.2">
      <c r="A35" s="26">
        <v>44468</v>
      </c>
      <c r="B35" s="27" t="s">
        <v>381</v>
      </c>
      <c r="C35" s="27" t="s">
        <v>382</v>
      </c>
      <c r="D35" s="27" t="s">
        <v>262</v>
      </c>
      <c r="E35" s="28" t="s">
        <v>228</v>
      </c>
      <c r="F35" s="28" t="s">
        <v>229</v>
      </c>
      <c r="G35" s="29">
        <v>-36</v>
      </c>
      <c r="H35" s="29">
        <v>12</v>
      </c>
      <c r="I35" s="29">
        <v>432</v>
      </c>
      <c r="J35" s="29">
        <v>243</v>
      </c>
      <c r="K35" s="29">
        <v>12</v>
      </c>
      <c r="L35" s="29">
        <v>2916</v>
      </c>
      <c r="M35" s="27" t="s">
        <v>49</v>
      </c>
      <c r="N35" s="28" t="s">
        <v>50</v>
      </c>
      <c r="O35" s="28"/>
      <c r="P35" s="28"/>
      <c r="Q35" s="26"/>
    </row>
    <row r="36" spans="1:17" ht="18.95" customHeight="1" x14ac:dyDescent="0.2">
      <c r="A36" s="26">
        <v>44467</v>
      </c>
      <c r="B36" s="27" t="s">
        <v>381</v>
      </c>
      <c r="C36" s="27" t="s">
        <v>382</v>
      </c>
      <c r="D36" s="27" t="s">
        <v>263</v>
      </c>
      <c r="E36" s="28" t="s">
        <v>238</v>
      </c>
      <c r="F36" s="28" t="s">
        <v>239</v>
      </c>
      <c r="G36" s="29">
        <v>150</v>
      </c>
      <c r="H36" s="29">
        <v>12</v>
      </c>
      <c r="I36" s="29">
        <v>1800</v>
      </c>
      <c r="J36" s="29">
        <v>279</v>
      </c>
      <c r="K36" s="29">
        <v>12</v>
      </c>
      <c r="L36" s="29">
        <v>3348</v>
      </c>
      <c r="M36" s="27" t="s">
        <v>49</v>
      </c>
      <c r="N36" s="28" t="s">
        <v>50</v>
      </c>
      <c r="O36" s="28"/>
      <c r="P36" s="28"/>
      <c r="Q36" s="26"/>
    </row>
    <row r="37" spans="1:17" ht="18.95" customHeight="1" x14ac:dyDescent="0.2">
      <c r="A37" s="26">
        <v>44465</v>
      </c>
      <c r="B37" s="27" t="s">
        <v>381</v>
      </c>
      <c r="C37" s="27" t="s">
        <v>382</v>
      </c>
      <c r="D37" s="27" t="s">
        <v>264</v>
      </c>
      <c r="E37" s="28" t="s">
        <v>228</v>
      </c>
      <c r="F37" s="28" t="s">
        <v>229</v>
      </c>
      <c r="G37" s="29">
        <v>-48</v>
      </c>
      <c r="H37" s="29">
        <v>12</v>
      </c>
      <c r="I37" s="29">
        <v>576</v>
      </c>
      <c r="J37" s="29">
        <v>129</v>
      </c>
      <c r="K37" s="29">
        <v>12</v>
      </c>
      <c r="L37" s="29">
        <v>1548</v>
      </c>
      <c r="M37" s="27" t="s">
        <v>49</v>
      </c>
      <c r="N37" s="28" t="s">
        <v>50</v>
      </c>
      <c r="O37" s="28"/>
      <c r="P37" s="28"/>
      <c r="Q37" s="26"/>
    </row>
    <row r="38" spans="1:17" ht="18.95" customHeight="1" x14ac:dyDescent="0.2">
      <c r="A38" s="26">
        <v>44461</v>
      </c>
      <c r="B38" s="27" t="s">
        <v>381</v>
      </c>
      <c r="C38" s="27" t="s">
        <v>382</v>
      </c>
      <c r="D38" s="27" t="s">
        <v>265</v>
      </c>
      <c r="E38" s="28" t="s">
        <v>228</v>
      </c>
      <c r="F38" s="28" t="s">
        <v>229</v>
      </c>
      <c r="G38" s="29">
        <v>-36</v>
      </c>
      <c r="H38" s="29">
        <v>12</v>
      </c>
      <c r="I38" s="29">
        <v>432</v>
      </c>
      <c r="J38" s="29">
        <v>177</v>
      </c>
      <c r="K38" s="29">
        <v>12</v>
      </c>
      <c r="L38" s="29">
        <v>2124</v>
      </c>
      <c r="M38" s="27" t="s">
        <v>49</v>
      </c>
      <c r="N38" s="28" t="s">
        <v>50</v>
      </c>
      <c r="O38" s="28"/>
      <c r="P38" s="28"/>
      <c r="Q38" s="26"/>
    </row>
    <row r="39" spans="1:17" ht="18.95" customHeight="1" x14ac:dyDescent="0.2">
      <c r="A39" s="26">
        <v>44458</v>
      </c>
      <c r="B39" s="27" t="s">
        <v>381</v>
      </c>
      <c r="C39" s="27" t="s">
        <v>382</v>
      </c>
      <c r="D39" s="27" t="s">
        <v>266</v>
      </c>
      <c r="E39" s="28" t="s">
        <v>228</v>
      </c>
      <c r="F39" s="28" t="s">
        <v>229</v>
      </c>
      <c r="G39" s="29">
        <v>-48</v>
      </c>
      <c r="H39" s="29">
        <v>12</v>
      </c>
      <c r="I39" s="29">
        <v>576</v>
      </c>
      <c r="J39" s="29">
        <v>213</v>
      </c>
      <c r="K39" s="29">
        <v>12</v>
      </c>
      <c r="L39" s="29">
        <v>2556</v>
      </c>
      <c r="M39" s="27" t="s">
        <v>49</v>
      </c>
      <c r="N39" s="28" t="s">
        <v>50</v>
      </c>
      <c r="O39" s="28"/>
      <c r="P39" s="28"/>
      <c r="Q39" s="26"/>
    </row>
    <row r="40" spans="1:17" ht="18.95" customHeight="1" x14ac:dyDescent="0.2">
      <c r="A40" s="26">
        <v>44454</v>
      </c>
      <c r="B40" s="27" t="s">
        <v>381</v>
      </c>
      <c r="C40" s="27" t="s">
        <v>382</v>
      </c>
      <c r="D40" s="27" t="s">
        <v>267</v>
      </c>
      <c r="E40" s="28" t="s">
        <v>228</v>
      </c>
      <c r="F40" s="28" t="s">
        <v>229</v>
      </c>
      <c r="G40" s="29">
        <v>-42</v>
      </c>
      <c r="H40" s="29">
        <v>12</v>
      </c>
      <c r="I40" s="29">
        <v>504</v>
      </c>
      <c r="J40" s="29">
        <v>261</v>
      </c>
      <c r="K40" s="29">
        <v>12</v>
      </c>
      <c r="L40" s="29">
        <v>3132</v>
      </c>
      <c r="M40" s="27" t="s">
        <v>49</v>
      </c>
      <c r="N40" s="28" t="s">
        <v>50</v>
      </c>
      <c r="O40" s="28"/>
      <c r="P40" s="28"/>
      <c r="Q40" s="26"/>
    </row>
    <row r="41" spans="1:17" ht="18.95" customHeight="1" x14ac:dyDescent="0.2">
      <c r="A41" s="26">
        <v>44453</v>
      </c>
      <c r="B41" s="27" t="s">
        <v>381</v>
      </c>
      <c r="C41" s="27" t="s">
        <v>382</v>
      </c>
      <c r="D41" s="27" t="s">
        <v>268</v>
      </c>
      <c r="E41" s="28" t="s">
        <v>238</v>
      </c>
      <c r="F41" s="28" t="s">
        <v>239</v>
      </c>
      <c r="G41" s="29">
        <v>75</v>
      </c>
      <c r="H41" s="29">
        <v>12</v>
      </c>
      <c r="I41" s="29">
        <v>900</v>
      </c>
      <c r="J41" s="29">
        <v>303</v>
      </c>
      <c r="K41" s="29">
        <v>12</v>
      </c>
      <c r="L41" s="29">
        <v>3636</v>
      </c>
      <c r="M41" s="27" t="s">
        <v>49</v>
      </c>
      <c r="N41" s="28" t="s">
        <v>50</v>
      </c>
      <c r="O41" s="28"/>
      <c r="P41" s="28"/>
      <c r="Q41" s="26"/>
    </row>
    <row r="42" spans="1:17" ht="18.95" customHeight="1" x14ac:dyDescent="0.2">
      <c r="A42" s="26">
        <v>44451</v>
      </c>
      <c r="B42" s="27" t="s">
        <v>381</v>
      </c>
      <c r="C42" s="27" t="s">
        <v>382</v>
      </c>
      <c r="D42" s="27" t="s">
        <v>269</v>
      </c>
      <c r="E42" s="28" t="s">
        <v>228</v>
      </c>
      <c r="F42" s="28" t="s">
        <v>229</v>
      </c>
      <c r="G42" s="29">
        <v>-48</v>
      </c>
      <c r="H42" s="29">
        <v>12</v>
      </c>
      <c r="I42" s="29">
        <v>576</v>
      </c>
      <c r="J42" s="29">
        <v>228</v>
      </c>
      <c r="K42" s="29">
        <v>12</v>
      </c>
      <c r="L42" s="29">
        <v>2736</v>
      </c>
      <c r="M42" s="27" t="s">
        <v>49</v>
      </c>
      <c r="N42" s="28" t="s">
        <v>50</v>
      </c>
      <c r="O42" s="28"/>
      <c r="P42" s="28"/>
      <c r="Q42" s="26"/>
    </row>
    <row r="43" spans="1:17" ht="18.95" customHeight="1" x14ac:dyDescent="0.2">
      <c r="A43" s="26">
        <v>44447</v>
      </c>
      <c r="B43" s="27" t="s">
        <v>381</v>
      </c>
      <c r="C43" s="27" t="s">
        <v>382</v>
      </c>
      <c r="D43" s="27" t="s">
        <v>270</v>
      </c>
      <c r="E43" s="28" t="s">
        <v>228</v>
      </c>
      <c r="F43" s="28" t="s">
        <v>229</v>
      </c>
      <c r="G43" s="29">
        <v>-42</v>
      </c>
      <c r="H43" s="29">
        <v>12</v>
      </c>
      <c r="I43" s="29">
        <v>504</v>
      </c>
      <c r="J43" s="29">
        <v>276</v>
      </c>
      <c r="K43" s="29">
        <v>12</v>
      </c>
      <c r="L43" s="29">
        <v>3312</v>
      </c>
      <c r="M43" s="27" t="s">
        <v>49</v>
      </c>
      <c r="N43" s="28" t="s">
        <v>50</v>
      </c>
      <c r="O43" s="28"/>
      <c r="P43" s="28"/>
      <c r="Q43" s="26"/>
    </row>
    <row r="44" spans="1:17" ht="18.95" customHeight="1" x14ac:dyDescent="0.2">
      <c r="A44" s="26">
        <v>44446</v>
      </c>
      <c r="B44" s="27" t="s">
        <v>381</v>
      </c>
      <c r="C44" s="27" t="s">
        <v>382</v>
      </c>
      <c r="D44" s="27" t="s">
        <v>271</v>
      </c>
      <c r="E44" s="28" t="s">
        <v>238</v>
      </c>
      <c r="F44" s="28" t="s">
        <v>239</v>
      </c>
      <c r="G44" s="29">
        <v>200</v>
      </c>
      <c r="H44" s="29">
        <v>12</v>
      </c>
      <c r="I44" s="29">
        <v>2400</v>
      </c>
      <c r="J44" s="29">
        <v>318</v>
      </c>
      <c r="K44" s="29">
        <v>12</v>
      </c>
      <c r="L44" s="29">
        <v>3816</v>
      </c>
      <c r="M44" s="27" t="s">
        <v>49</v>
      </c>
      <c r="N44" s="28" t="s">
        <v>50</v>
      </c>
      <c r="O44" s="28"/>
      <c r="P44" s="28"/>
      <c r="Q44" s="26"/>
    </row>
    <row r="45" spans="1:17" ht="18.95" customHeight="1" x14ac:dyDescent="0.2">
      <c r="A45" s="26">
        <v>44444</v>
      </c>
      <c r="B45" s="27" t="s">
        <v>381</v>
      </c>
      <c r="C45" s="27" t="s">
        <v>382</v>
      </c>
      <c r="D45" s="27" t="s">
        <v>272</v>
      </c>
      <c r="E45" s="28" t="s">
        <v>228</v>
      </c>
      <c r="F45" s="28" t="s">
        <v>229</v>
      </c>
      <c r="G45" s="29">
        <v>-48</v>
      </c>
      <c r="H45" s="29">
        <v>12</v>
      </c>
      <c r="I45" s="29">
        <v>576</v>
      </c>
      <c r="J45" s="29">
        <v>118</v>
      </c>
      <c r="K45" s="29">
        <v>12</v>
      </c>
      <c r="L45" s="29">
        <v>1416</v>
      </c>
      <c r="M45" s="27" t="s">
        <v>49</v>
      </c>
      <c r="N45" s="28" t="s">
        <v>50</v>
      </c>
      <c r="O45" s="28"/>
      <c r="P45" s="28"/>
      <c r="Q45" s="26"/>
    </row>
    <row r="46" spans="1:17" ht="18.95" customHeight="1" x14ac:dyDescent="0.2">
      <c r="A46" s="26">
        <v>44440</v>
      </c>
      <c r="B46" s="27" t="s">
        <v>381</v>
      </c>
      <c r="C46" s="27" t="s">
        <v>382</v>
      </c>
      <c r="D46" s="27" t="s">
        <v>273</v>
      </c>
      <c r="E46" s="28" t="s">
        <v>228</v>
      </c>
      <c r="F46" s="28" t="s">
        <v>229</v>
      </c>
      <c r="G46" s="29">
        <v>-42</v>
      </c>
      <c r="H46" s="29">
        <v>12</v>
      </c>
      <c r="I46" s="29">
        <v>504</v>
      </c>
      <c r="J46" s="29">
        <v>166</v>
      </c>
      <c r="K46" s="29">
        <v>12</v>
      </c>
      <c r="L46" s="29">
        <v>1992</v>
      </c>
      <c r="M46" s="27" t="s">
        <v>49</v>
      </c>
      <c r="N46" s="28" t="s">
        <v>50</v>
      </c>
      <c r="O46" s="28"/>
      <c r="P46" s="28"/>
      <c r="Q46" s="26"/>
    </row>
    <row r="47" spans="1:17" ht="18.95" customHeight="1" x14ac:dyDescent="0.2">
      <c r="A47" s="26">
        <v>44439</v>
      </c>
      <c r="B47" s="27" t="s">
        <v>381</v>
      </c>
      <c r="C47" s="27" t="s">
        <v>382</v>
      </c>
      <c r="D47" s="27" t="s">
        <v>274</v>
      </c>
      <c r="E47" s="28" t="s">
        <v>238</v>
      </c>
      <c r="F47" s="28" t="s">
        <v>239</v>
      </c>
      <c r="G47" s="29">
        <v>100</v>
      </c>
      <c r="H47" s="29">
        <v>12</v>
      </c>
      <c r="I47" s="29">
        <v>1200</v>
      </c>
      <c r="J47" s="29">
        <v>208</v>
      </c>
      <c r="K47" s="29">
        <v>12</v>
      </c>
      <c r="L47" s="29">
        <v>2496</v>
      </c>
      <c r="M47" s="27" t="s">
        <v>49</v>
      </c>
      <c r="N47" s="28" t="s">
        <v>50</v>
      </c>
      <c r="O47" s="28"/>
      <c r="P47" s="28"/>
      <c r="Q47" s="26"/>
    </row>
    <row r="48" spans="1:17" ht="18.95" customHeight="1" x14ac:dyDescent="0.2">
      <c r="A48" s="26">
        <v>44437</v>
      </c>
      <c r="B48" s="27" t="s">
        <v>381</v>
      </c>
      <c r="C48" s="27" t="s">
        <v>382</v>
      </c>
      <c r="D48" s="27" t="s">
        <v>275</v>
      </c>
      <c r="E48" s="28" t="s">
        <v>228</v>
      </c>
      <c r="F48" s="28" t="s">
        <v>229</v>
      </c>
      <c r="G48" s="29">
        <v>-30</v>
      </c>
      <c r="H48" s="29">
        <v>12</v>
      </c>
      <c r="I48" s="29">
        <v>360</v>
      </c>
      <c r="J48" s="29">
        <v>108</v>
      </c>
      <c r="K48" s="29">
        <v>12</v>
      </c>
      <c r="L48" s="29">
        <v>1296</v>
      </c>
      <c r="M48" s="27" t="s">
        <v>49</v>
      </c>
      <c r="N48" s="28" t="s">
        <v>50</v>
      </c>
      <c r="O48" s="28"/>
      <c r="P48" s="28"/>
      <c r="Q48" s="26"/>
    </row>
    <row r="49" spans="1:17" ht="18.95" customHeight="1" x14ac:dyDescent="0.2">
      <c r="A49" s="26">
        <v>44433</v>
      </c>
      <c r="B49" s="27" t="s">
        <v>381</v>
      </c>
      <c r="C49" s="27" t="s">
        <v>382</v>
      </c>
      <c r="D49" s="27" t="s">
        <v>276</v>
      </c>
      <c r="E49" s="28" t="s">
        <v>228</v>
      </c>
      <c r="F49" s="28" t="s">
        <v>229</v>
      </c>
      <c r="G49" s="29">
        <v>-42</v>
      </c>
      <c r="H49" s="29">
        <v>12</v>
      </c>
      <c r="I49" s="29">
        <v>504</v>
      </c>
      <c r="J49" s="29">
        <v>138</v>
      </c>
      <c r="K49" s="29">
        <v>12</v>
      </c>
      <c r="L49" s="29">
        <v>1656</v>
      </c>
      <c r="M49" s="27" t="s">
        <v>49</v>
      </c>
      <c r="N49" s="28" t="s">
        <v>50</v>
      </c>
      <c r="O49" s="28"/>
      <c r="P49" s="28"/>
      <c r="Q49" s="26"/>
    </row>
    <row r="50" spans="1:17" ht="18.95" customHeight="1" x14ac:dyDescent="0.2">
      <c r="A50" s="26">
        <v>44430</v>
      </c>
      <c r="B50" s="27" t="s">
        <v>381</v>
      </c>
      <c r="C50" s="27" t="s">
        <v>382</v>
      </c>
      <c r="D50" s="27" t="s">
        <v>277</v>
      </c>
      <c r="E50" s="28" t="s">
        <v>228</v>
      </c>
      <c r="F50" s="28" t="s">
        <v>229</v>
      </c>
      <c r="G50" s="29">
        <v>-54</v>
      </c>
      <c r="H50" s="29">
        <v>12</v>
      </c>
      <c r="I50" s="29">
        <v>648</v>
      </c>
      <c r="J50" s="29">
        <v>180</v>
      </c>
      <c r="K50" s="29">
        <v>12</v>
      </c>
      <c r="L50" s="29">
        <v>2160</v>
      </c>
      <c r="M50" s="27" t="s">
        <v>49</v>
      </c>
      <c r="N50" s="28" t="s">
        <v>50</v>
      </c>
      <c r="O50" s="28"/>
      <c r="P50" s="28"/>
      <c r="Q50" s="26"/>
    </row>
    <row r="51" spans="1:17" ht="18.95" customHeight="1" x14ac:dyDescent="0.2">
      <c r="A51" s="26">
        <v>44425</v>
      </c>
      <c r="B51" s="27" t="s">
        <v>381</v>
      </c>
      <c r="C51" s="27" t="s">
        <v>382</v>
      </c>
      <c r="D51" s="27" t="s">
        <v>279</v>
      </c>
      <c r="E51" s="28" t="s">
        <v>238</v>
      </c>
      <c r="F51" s="28" t="s">
        <v>239</v>
      </c>
      <c r="G51" s="29">
        <v>100</v>
      </c>
      <c r="H51" s="29">
        <v>12</v>
      </c>
      <c r="I51" s="29">
        <v>1200</v>
      </c>
      <c r="J51" s="29">
        <v>234</v>
      </c>
      <c r="K51" s="29">
        <v>12</v>
      </c>
      <c r="L51" s="29">
        <v>2808</v>
      </c>
      <c r="M51" s="27" t="s">
        <v>49</v>
      </c>
      <c r="N51" s="28" t="s">
        <v>50</v>
      </c>
      <c r="O51" s="28"/>
      <c r="P51" s="28"/>
      <c r="Q51" s="26"/>
    </row>
    <row r="52" spans="1:17" ht="18.95" customHeight="1" x14ac:dyDescent="0.2">
      <c r="A52" s="26">
        <v>44419</v>
      </c>
      <c r="B52" s="27" t="s">
        <v>381</v>
      </c>
      <c r="C52" s="27" t="s">
        <v>382</v>
      </c>
      <c r="D52" s="27" t="s">
        <v>281</v>
      </c>
      <c r="E52" s="28" t="s">
        <v>228</v>
      </c>
      <c r="F52" s="28" t="s">
        <v>229</v>
      </c>
      <c r="G52" s="29">
        <v>-42</v>
      </c>
      <c r="H52" s="29">
        <v>12</v>
      </c>
      <c r="I52" s="29">
        <v>504</v>
      </c>
      <c r="J52" s="29">
        <v>134</v>
      </c>
      <c r="K52" s="29">
        <v>12</v>
      </c>
      <c r="L52" s="29">
        <v>1608</v>
      </c>
      <c r="M52" s="27" t="s">
        <v>49</v>
      </c>
      <c r="N52" s="28" t="s">
        <v>50</v>
      </c>
      <c r="O52" s="28"/>
      <c r="P52" s="28"/>
      <c r="Q52" s="26"/>
    </row>
    <row r="53" spans="1:17" ht="18.95" customHeight="1" x14ac:dyDescent="0.2">
      <c r="A53" s="26">
        <v>44418</v>
      </c>
      <c r="B53" s="27" t="s">
        <v>381</v>
      </c>
      <c r="C53" s="27" t="s">
        <v>382</v>
      </c>
      <c r="D53" s="27" t="s">
        <v>282</v>
      </c>
      <c r="E53" s="28" t="s">
        <v>238</v>
      </c>
      <c r="F53" s="28" t="s">
        <v>239</v>
      </c>
      <c r="G53" s="29">
        <v>100</v>
      </c>
      <c r="H53" s="29">
        <v>12</v>
      </c>
      <c r="I53" s="29">
        <v>1200</v>
      </c>
      <c r="J53" s="29">
        <v>176</v>
      </c>
      <c r="K53" s="29">
        <v>12</v>
      </c>
      <c r="L53" s="29">
        <v>2112</v>
      </c>
      <c r="M53" s="27" t="s">
        <v>49</v>
      </c>
      <c r="N53" s="28" t="s">
        <v>50</v>
      </c>
      <c r="O53" s="28"/>
      <c r="P53" s="28"/>
      <c r="Q53" s="26"/>
    </row>
    <row r="54" spans="1:17" ht="18.95" customHeight="1" x14ac:dyDescent="0.2">
      <c r="A54" s="26">
        <v>44416</v>
      </c>
      <c r="B54" s="27" t="s">
        <v>381</v>
      </c>
      <c r="C54" s="27" t="s">
        <v>382</v>
      </c>
      <c r="D54" s="27" t="s">
        <v>283</v>
      </c>
      <c r="E54" s="28" t="s">
        <v>228</v>
      </c>
      <c r="F54" s="28" t="s">
        <v>229</v>
      </c>
      <c r="G54" s="29">
        <v>-30</v>
      </c>
      <c r="H54" s="29">
        <v>12</v>
      </c>
      <c r="I54" s="29">
        <v>360</v>
      </c>
      <c r="J54" s="29">
        <v>76</v>
      </c>
      <c r="K54" s="29">
        <v>12</v>
      </c>
      <c r="L54" s="29">
        <v>912</v>
      </c>
      <c r="M54" s="27" t="s">
        <v>49</v>
      </c>
      <c r="N54" s="28" t="s">
        <v>50</v>
      </c>
      <c r="O54" s="28"/>
      <c r="P54" s="28"/>
      <c r="Q54" s="26"/>
    </row>
    <row r="55" spans="1:17" ht="18.95" customHeight="1" x14ac:dyDescent="0.2">
      <c r="A55" s="26">
        <v>44412</v>
      </c>
      <c r="B55" s="27" t="s">
        <v>381</v>
      </c>
      <c r="C55" s="27" t="s">
        <v>382</v>
      </c>
      <c r="D55" s="27" t="s">
        <v>284</v>
      </c>
      <c r="E55" s="28" t="s">
        <v>228</v>
      </c>
      <c r="F55" s="28" t="s">
        <v>229</v>
      </c>
      <c r="G55" s="29">
        <v>-30</v>
      </c>
      <c r="H55" s="29">
        <v>12</v>
      </c>
      <c r="I55" s="29">
        <v>360</v>
      </c>
      <c r="J55" s="29">
        <v>106</v>
      </c>
      <c r="K55" s="29">
        <v>12</v>
      </c>
      <c r="L55" s="29">
        <v>1272</v>
      </c>
      <c r="M55" s="27" t="s">
        <v>49</v>
      </c>
      <c r="N55" s="28" t="s">
        <v>50</v>
      </c>
      <c r="O55" s="28"/>
      <c r="P55" s="28"/>
      <c r="Q55" s="26"/>
    </row>
    <row r="56" spans="1:17" ht="18.95" customHeight="1" x14ac:dyDescent="0.2">
      <c r="A56" s="26">
        <v>44411</v>
      </c>
      <c r="B56" s="27" t="s">
        <v>381</v>
      </c>
      <c r="C56" s="27" t="s">
        <v>382</v>
      </c>
      <c r="D56" s="27" t="s">
        <v>285</v>
      </c>
      <c r="E56" s="28" t="s">
        <v>238</v>
      </c>
      <c r="F56" s="28" t="s">
        <v>239</v>
      </c>
      <c r="G56" s="29">
        <v>50</v>
      </c>
      <c r="H56" s="29">
        <v>12</v>
      </c>
      <c r="I56" s="29">
        <v>600</v>
      </c>
      <c r="J56" s="29">
        <v>136</v>
      </c>
      <c r="K56" s="29">
        <v>12</v>
      </c>
      <c r="L56" s="29">
        <v>1632</v>
      </c>
      <c r="M56" s="27" t="s">
        <v>49</v>
      </c>
      <c r="N56" s="28" t="s">
        <v>50</v>
      </c>
      <c r="O56" s="28"/>
      <c r="P56" s="28"/>
      <c r="Q56" s="26"/>
    </row>
    <row r="57" spans="1:17" ht="18.95" customHeight="1" x14ac:dyDescent="0.2">
      <c r="A57" s="26">
        <v>44409</v>
      </c>
      <c r="B57" s="27" t="s">
        <v>381</v>
      </c>
      <c r="C57" s="27" t="s">
        <v>382</v>
      </c>
      <c r="D57" s="27" t="s">
        <v>286</v>
      </c>
      <c r="E57" s="28" t="s">
        <v>228</v>
      </c>
      <c r="F57" s="28" t="s">
        <v>229</v>
      </c>
      <c r="G57" s="29">
        <v>-30</v>
      </c>
      <c r="H57" s="29">
        <v>12</v>
      </c>
      <c r="I57" s="29">
        <v>360</v>
      </c>
      <c r="J57" s="29">
        <v>86</v>
      </c>
      <c r="K57" s="29">
        <v>12</v>
      </c>
      <c r="L57" s="29">
        <v>1032</v>
      </c>
      <c r="M57" s="27" t="s">
        <v>49</v>
      </c>
      <c r="N57" s="28" t="s">
        <v>50</v>
      </c>
      <c r="O57" s="28"/>
      <c r="P57" s="28"/>
      <c r="Q57" s="26"/>
    </row>
    <row r="58" spans="1:17" ht="18.95" customHeight="1" x14ac:dyDescent="0.2">
      <c r="A58" s="26">
        <v>44405</v>
      </c>
      <c r="B58" s="27" t="s">
        <v>381</v>
      </c>
      <c r="C58" s="27" t="s">
        <v>382</v>
      </c>
      <c r="D58" s="27" t="s">
        <v>287</v>
      </c>
      <c r="E58" s="28" t="s">
        <v>228</v>
      </c>
      <c r="F58" s="28" t="s">
        <v>229</v>
      </c>
      <c r="G58" s="29">
        <v>-36</v>
      </c>
      <c r="H58" s="29">
        <v>12</v>
      </c>
      <c r="I58" s="29">
        <v>432</v>
      </c>
      <c r="J58" s="29">
        <v>116</v>
      </c>
      <c r="K58" s="29">
        <v>12</v>
      </c>
      <c r="L58" s="29">
        <v>1392</v>
      </c>
      <c r="M58" s="27" t="s">
        <v>49</v>
      </c>
      <c r="N58" s="28" t="s">
        <v>50</v>
      </c>
      <c r="O58" s="28"/>
      <c r="P58" s="28"/>
      <c r="Q58" s="26"/>
    </row>
    <row r="59" spans="1:17" ht="18.95" customHeight="1" x14ac:dyDescent="0.2">
      <c r="A59" s="26">
        <v>44404</v>
      </c>
      <c r="B59" s="27" t="s">
        <v>381</v>
      </c>
      <c r="C59" s="27" t="s">
        <v>382</v>
      </c>
      <c r="D59" s="27" t="s">
        <v>288</v>
      </c>
      <c r="E59" s="28" t="s">
        <v>238</v>
      </c>
      <c r="F59" s="28" t="s">
        <v>239</v>
      </c>
      <c r="G59" s="29">
        <v>30</v>
      </c>
      <c r="H59" s="29">
        <v>12</v>
      </c>
      <c r="I59" s="29">
        <v>360</v>
      </c>
      <c r="J59" s="29">
        <v>152</v>
      </c>
      <c r="K59" s="29">
        <v>12</v>
      </c>
      <c r="L59" s="29">
        <v>1824</v>
      </c>
      <c r="M59" s="27" t="s">
        <v>49</v>
      </c>
      <c r="N59" s="28" t="s">
        <v>50</v>
      </c>
      <c r="O59" s="28"/>
      <c r="P59" s="28"/>
      <c r="Q59" s="26"/>
    </row>
    <row r="60" spans="1:17" ht="18.95" customHeight="1" x14ac:dyDescent="0.2">
      <c r="A60" s="26">
        <v>44402</v>
      </c>
      <c r="B60" s="27" t="s">
        <v>381</v>
      </c>
      <c r="C60" s="27" t="s">
        <v>382</v>
      </c>
      <c r="D60" s="27" t="s">
        <v>289</v>
      </c>
      <c r="E60" s="28" t="s">
        <v>228</v>
      </c>
      <c r="F60" s="28" t="s">
        <v>229</v>
      </c>
      <c r="G60" s="29">
        <v>-42</v>
      </c>
      <c r="H60" s="29">
        <v>12</v>
      </c>
      <c r="I60" s="29">
        <v>504</v>
      </c>
      <c r="J60" s="29">
        <v>122</v>
      </c>
      <c r="K60" s="29">
        <v>12</v>
      </c>
      <c r="L60" s="29">
        <v>1464</v>
      </c>
      <c r="M60" s="27" t="s">
        <v>49</v>
      </c>
      <c r="N60" s="28" t="s">
        <v>50</v>
      </c>
      <c r="O60" s="28"/>
      <c r="P60" s="28"/>
      <c r="Q60" s="26"/>
    </row>
    <row r="61" spans="1:17" ht="18.95" customHeight="1" x14ac:dyDescent="0.2">
      <c r="A61" s="26">
        <v>44398</v>
      </c>
      <c r="B61" s="27" t="s">
        <v>381</v>
      </c>
      <c r="C61" s="27" t="s">
        <v>382</v>
      </c>
      <c r="D61" s="27" t="s">
        <v>290</v>
      </c>
      <c r="E61" s="28" t="s">
        <v>228</v>
      </c>
      <c r="F61" s="28" t="s">
        <v>229</v>
      </c>
      <c r="G61" s="29">
        <v>-36</v>
      </c>
      <c r="H61" s="29">
        <v>12</v>
      </c>
      <c r="I61" s="29">
        <v>432</v>
      </c>
      <c r="J61" s="29">
        <v>164</v>
      </c>
      <c r="K61" s="29">
        <v>12</v>
      </c>
      <c r="L61" s="29">
        <v>1968</v>
      </c>
      <c r="M61" s="27" t="s">
        <v>49</v>
      </c>
      <c r="N61" s="28" t="s">
        <v>50</v>
      </c>
      <c r="O61" s="28"/>
      <c r="P61" s="28"/>
      <c r="Q61" s="26"/>
    </row>
    <row r="62" spans="1:17" ht="18.95" customHeight="1" x14ac:dyDescent="0.2">
      <c r="A62" s="26">
        <v>44397</v>
      </c>
      <c r="B62" s="27" t="s">
        <v>381</v>
      </c>
      <c r="C62" s="27" t="s">
        <v>382</v>
      </c>
      <c r="D62" s="27" t="s">
        <v>291</v>
      </c>
      <c r="E62" s="28" t="s">
        <v>238</v>
      </c>
      <c r="F62" s="28" t="s">
        <v>239</v>
      </c>
      <c r="G62" s="29">
        <v>200</v>
      </c>
      <c r="H62" s="29">
        <v>12</v>
      </c>
      <c r="I62" s="29">
        <v>2400</v>
      </c>
      <c r="J62" s="29">
        <v>200</v>
      </c>
      <c r="K62" s="29">
        <v>12</v>
      </c>
      <c r="L62" s="29">
        <v>2400</v>
      </c>
      <c r="M62" s="27" t="s">
        <v>49</v>
      </c>
      <c r="N62" s="28" t="s">
        <v>50</v>
      </c>
      <c r="O62" s="28"/>
      <c r="P62" s="28"/>
      <c r="Q62" s="26"/>
    </row>
    <row r="63" spans="1:17" ht="18.95" customHeight="1" x14ac:dyDescent="0.2">
      <c r="A63" s="26">
        <v>44395</v>
      </c>
      <c r="B63" s="27" t="s">
        <v>381</v>
      </c>
      <c r="C63" s="27" t="s">
        <v>382</v>
      </c>
      <c r="D63" s="27" t="s">
        <v>292</v>
      </c>
      <c r="E63" s="28" t="s">
        <v>228</v>
      </c>
      <c r="F63" s="28" t="s">
        <v>229</v>
      </c>
      <c r="G63" s="29">
        <v>-42</v>
      </c>
      <c r="H63" s="29">
        <v>12</v>
      </c>
      <c r="I63" s="29">
        <v>504</v>
      </c>
      <c r="J63" s="29">
        <v>0</v>
      </c>
      <c r="K63" s="29">
        <v>12</v>
      </c>
      <c r="L63" s="29">
        <v>0</v>
      </c>
      <c r="M63" s="27" t="s">
        <v>49</v>
      </c>
      <c r="N63" s="28" t="s">
        <v>50</v>
      </c>
      <c r="O63" s="28"/>
      <c r="P63" s="28"/>
      <c r="Q63" s="26"/>
    </row>
    <row r="64" spans="1:17" ht="18.95" customHeight="1" x14ac:dyDescent="0.2">
      <c r="A64" s="26">
        <v>44390</v>
      </c>
      <c r="B64" s="27" t="s">
        <v>381</v>
      </c>
      <c r="C64" s="27" t="s">
        <v>382</v>
      </c>
      <c r="D64" s="27" t="s">
        <v>293</v>
      </c>
      <c r="E64" s="28" t="s">
        <v>228</v>
      </c>
      <c r="F64" s="28" t="s">
        <v>229</v>
      </c>
      <c r="G64" s="29">
        <v>-18</v>
      </c>
      <c r="H64" s="29">
        <v>12</v>
      </c>
      <c r="I64" s="29">
        <v>216</v>
      </c>
      <c r="J64" s="29">
        <v>42</v>
      </c>
      <c r="K64" s="29">
        <v>12</v>
      </c>
      <c r="L64" s="29">
        <v>504</v>
      </c>
      <c r="M64" s="27" t="s">
        <v>49</v>
      </c>
      <c r="N64" s="28" t="s">
        <v>50</v>
      </c>
      <c r="O64" s="28"/>
      <c r="P64" s="28"/>
      <c r="Q64" s="26"/>
    </row>
    <row r="65" spans="1:17" ht="18.95" customHeight="1" x14ac:dyDescent="0.2">
      <c r="A65" s="26">
        <v>44388</v>
      </c>
      <c r="B65" s="27" t="s">
        <v>381</v>
      </c>
      <c r="C65" s="27" t="s">
        <v>382</v>
      </c>
      <c r="D65" s="27" t="s">
        <v>294</v>
      </c>
      <c r="E65" s="28" t="s">
        <v>238</v>
      </c>
      <c r="F65" s="28" t="s">
        <v>239</v>
      </c>
      <c r="G65" s="29">
        <v>55</v>
      </c>
      <c r="H65" s="29">
        <v>12</v>
      </c>
      <c r="I65" s="29">
        <v>660</v>
      </c>
      <c r="J65" s="29">
        <v>60</v>
      </c>
      <c r="K65" s="29">
        <v>12</v>
      </c>
      <c r="L65" s="29">
        <v>720</v>
      </c>
      <c r="M65" s="27" t="s">
        <v>49</v>
      </c>
      <c r="N65" s="28" t="s">
        <v>50</v>
      </c>
      <c r="O65" s="28"/>
      <c r="P65" s="28"/>
      <c r="Q65" s="26"/>
    </row>
    <row r="66" spans="1:17" ht="18.95" customHeight="1" x14ac:dyDescent="0.2">
      <c r="A66" s="26">
        <v>44388</v>
      </c>
      <c r="B66" s="27" t="s">
        <v>381</v>
      </c>
      <c r="C66" s="27" t="s">
        <v>382</v>
      </c>
      <c r="D66" s="27" t="s">
        <v>295</v>
      </c>
      <c r="E66" s="28" t="s">
        <v>228</v>
      </c>
      <c r="F66" s="28" t="s">
        <v>229</v>
      </c>
      <c r="G66" s="29">
        <v>-42</v>
      </c>
      <c r="H66" s="29">
        <v>12</v>
      </c>
      <c r="I66" s="29">
        <v>504</v>
      </c>
      <c r="J66" s="29">
        <v>5</v>
      </c>
      <c r="K66" s="29">
        <v>12</v>
      </c>
      <c r="L66" s="29">
        <v>60</v>
      </c>
      <c r="M66" s="27" t="s">
        <v>49</v>
      </c>
      <c r="N66" s="28" t="s">
        <v>50</v>
      </c>
      <c r="O66" s="28"/>
      <c r="P66" s="28"/>
      <c r="Q66" s="26"/>
    </row>
    <row r="67" spans="1:17" ht="18.95" customHeight="1" x14ac:dyDescent="0.2">
      <c r="A67" s="26">
        <v>44384</v>
      </c>
      <c r="B67" s="27" t="s">
        <v>381</v>
      </c>
      <c r="C67" s="27" t="s">
        <v>382</v>
      </c>
      <c r="D67" s="27" t="s">
        <v>296</v>
      </c>
      <c r="E67" s="28" t="s">
        <v>228</v>
      </c>
      <c r="F67" s="28" t="s">
        <v>229</v>
      </c>
      <c r="G67" s="29">
        <v>-36</v>
      </c>
      <c r="H67" s="29">
        <v>12</v>
      </c>
      <c r="I67" s="29">
        <v>432</v>
      </c>
      <c r="J67" s="29">
        <v>47</v>
      </c>
      <c r="K67" s="29">
        <v>12</v>
      </c>
      <c r="L67" s="29">
        <v>564</v>
      </c>
      <c r="M67" s="27" t="s">
        <v>49</v>
      </c>
      <c r="N67" s="28" t="s">
        <v>50</v>
      </c>
      <c r="O67" s="28"/>
      <c r="P67" s="28"/>
      <c r="Q67" s="26"/>
    </row>
    <row r="68" spans="1:17" ht="18.95" customHeight="1" x14ac:dyDescent="0.2">
      <c r="A68" s="26">
        <v>44381</v>
      </c>
      <c r="B68" s="27" t="s">
        <v>381</v>
      </c>
      <c r="C68" s="27" t="s">
        <v>382</v>
      </c>
      <c r="D68" s="27" t="s">
        <v>297</v>
      </c>
      <c r="E68" s="28" t="s">
        <v>228</v>
      </c>
      <c r="F68" s="28" t="s">
        <v>229</v>
      </c>
      <c r="G68" s="29">
        <v>-48</v>
      </c>
      <c r="H68" s="29">
        <v>12</v>
      </c>
      <c r="I68" s="29">
        <v>576</v>
      </c>
      <c r="J68" s="29">
        <v>83</v>
      </c>
      <c r="K68" s="29">
        <v>12</v>
      </c>
      <c r="L68" s="29">
        <v>996</v>
      </c>
      <c r="M68" s="27" t="s">
        <v>49</v>
      </c>
      <c r="N68" s="28" t="s">
        <v>50</v>
      </c>
      <c r="O68" s="28"/>
      <c r="P68" s="28"/>
      <c r="Q68" s="26"/>
    </row>
    <row r="69" spans="1:17" ht="18.95" customHeight="1" x14ac:dyDescent="0.2">
      <c r="A69" s="26">
        <v>44377</v>
      </c>
      <c r="B69" s="27" t="s">
        <v>381</v>
      </c>
      <c r="C69" s="27" t="s">
        <v>382</v>
      </c>
      <c r="D69" s="27" t="s">
        <v>298</v>
      </c>
      <c r="E69" s="28" t="s">
        <v>228</v>
      </c>
      <c r="F69" s="28" t="s">
        <v>229</v>
      </c>
      <c r="G69" s="29">
        <v>-30</v>
      </c>
      <c r="H69" s="29">
        <v>12</v>
      </c>
      <c r="I69" s="29">
        <v>360</v>
      </c>
      <c r="J69" s="29">
        <v>131</v>
      </c>
      <c r="K69" s="29">
        <v>12</v>
      </c>
      <c r="L69" s="29">
        <v>1572</v>
      </c>
      <c r="M69" s="27" t="s">
        <v>49</v>
      </c>
      <c r="N69" s="28" t="s">
        <v>50</v>
      </c>
      <c r="O69" s="28"/>
      <c r="P69" s="28"/>
      <c r="Q69" s="26"/>
    </row>
    <row r="70" spans="1:17" ht="18.95" customHeight="1" x14ac:dyDescent="0.2">
      <c r="A70" s="26">
        <v>44376</v>
      </c>
      <c r="B70" s="27" t="s">
        <v>381</v>
      </c>
      <c r="C70" s="27" t="s">
        <v>382</v>
      </c>
      <c r="D70" s="27" t="s">
        <v>299</v>
      </c>
      <c r="E70" s="28" t="s">
        <v>238</v>
      </c>
      <c r="F70" s="28" t="s">
        <v>239</v>
      </c>
      <c r="G70" s="29">
        <v>130</v>
      </c>
      <c r="H70" s="29">
        <v>12</v>
      </c>
      <c r="I70" s="29">
        <v>1560</v>
      </c>
      <c r="J70" s="29">
        <v>161</v>
      </c>
      <c r="K70" s="29">
        <v>12</v>
      </c>
      <c r="L70" s="29">
        <v>1932</v>
      </c>
      <c r="M70" s="27" t="s">
        <v>49</v>
      </c>
      <c r="N70" s="28" t="s">
        <v>50</v>
      </c>
      <c r="O70" s="28"/>
      <c r="P70" s="28"/>
      <c r="Q70" s="26"/>
    </row>
    <row r="71" spans="1:17" ht="18.95" customHeight="1" x14ac:dyDescent="0.2">
      <c r="A71" s="26">
        <v>44370</v>
      </c>
      <c r="B71" s="27" t="s">
        <v>381</v>
      </c>
      <c r="C71" s="27" t="s">
        <v>382</v>
      </c>
      <c r="D71" s="27" t="s">
        <v>301</v>
      </c>
      <c r="E71" s="28" t="s">
        <v>228</v>
      </c>
      <c r="F71" s="28" t="s">
        <v>229</v>
      </c>
      <c r="G71" s="29">
        <v>-30</v>
      </c>
      <c r="H71" s="29">
        <v>12</v>
      </c>
      <c r="I71" s="29">
        <v>360</v>
      </c>
      <c r="J71" s="29">
        <v>31</v>
      </c>
      <c r="K71" s="29">
        <v>12</v>
      </c>
      <c r="L71" s="29">
        <v>372</v>
      </c>
      <c r="M71" s="27" t="s">
        <v>49</v>
      </c>
      <c r="N71" s="28" t="s">
        <v>50</v>
      </c>
      <c r="O71" s="28"/>
      <c r="P71" s="28"/>
      <c r="Q71" s="26"/>
    </row>
    <row r="72" spans="1:17" ht="18.95" customHeight="1" x14ac:dyDescent="0.2">
      <c r="A72" s="26">
        <v>44369</v>
      </c>
      <c r="B72" s="27" t="s">
        <v>381</v>
      </c>
      <c r="C72" s="27" t="s">
        <v>382</v>
      </c>
      <c r="D72" s="27" t="s">
        <v>369</v>
      </c>
      <c r="E72" s="28" t="s">
        <v>238</v>
      </c>
      <c r="F72" s="28" t="s">
        <v>239</v>
      </c>
      <c r="G72" s="29">
        <v>25</v>
      </c>
      <c r="H72" s="29">
        <v>12</v>
      </c>
      <c r="I72" s="29">
        <v>300</v>
      </c>
      <c r="J72" s="29">
        <v>61</v>
      </c>
      <c r="K72" s="29">
        <v>12</v>
      </c>
      <c r="L72" s="29">
        <v>732</v>
      </c>
      <c r="M72" s="27" t="s">
        <v>49</v>
      </c>
      <c r="N72" s="28" t="s">
        <v>50</v>
      </c>
      <c r="O72" s="28"/>
      <c r="P72" s="28"/>
      <c r="Q72" s="26"/>
    </row>
    <row r="73" spans="1:17" ht="18.95" customHeight="1" x14ac:dyDescent="0.2">
      <c r="A73" s="26">
        <v>44363</v>
      </c>
      <c r="B73" s="27" t="s">
        <v>381</v>
      </c>
      <c r="C73" s="27" t="s">
        <v>382</v>
      </c>
      <c r="D73" s="27" t="s">
        <v>303</v>
      </c>
      <c r="E73" s="28" t="s">
        <v>228</v>
      </c>
      <c r="F73" s="28" t="s">
        <v>229</v>
      </c>
      <c r="G73" s="29">
        <v>-42</v>
      </c>
      <c r="H73" s="29">
        <v>12</v>
      </c>
      <c r="I73" s="29">
        <v>504</v>
      </c>
      <c r="J73" s="29">
        <v>36</v>
      </c>
      <c r="K73" s="29">
        <v>12</v>
      </c>
      <c r="L73" s="29">
        <v>432</v>
      </c>
      <c r="M73" s="27" t="s">
        <v>49</v>
      </c>
      <c r="N73" s="28" t="s">
        <v>50</v>
      </c>
      <c r="O73" s="28"/>
      <c r="P73" s="28"/>
      <c r="Q73" s="26"/>
    </row>
    <row r="74" spans="1:17" ht="18.95" customHeight="1" x14ac:dyDescent="0.2">
      <c r="A74" s="26">
        <v>44362</v>
      </c>
      <c r="B74" s="27" t="s">
        <v>381</v>
      </c>
      <c r="C74" s="27" t="s">
        <v>382</v>
      </c>
      <c r="D74" s="27" t="s">
        <v>370</v>
      </c>
      <c r="E74" s="28" t="s">
        <v>238</v>
      </c>
      <c r="F74" s="28" t="s">
        <v>239</v>
      </c>
      <c r="G74" s="29">
        <v>10</v>
      </c>
      <c r="H74" s="29">
        <v>12</v>
      </c>
      <c r="I74" s="29">
        <v>120</v>
      </c>
      <c r="J74" s="29">
        <v>78</v>
      </c>
      <c r="K74" s="29">
        <v>12</v>
      </c>
      <c r="L74" s="29">
        <v>936</v>
      </c>
      <c r="M74" s="27" t="s">
        <v>49</v>
      </c>
      <c r="N74" s="28" t="s">
        <v>50</v>
      </c>
      <c r="O74" s="28"/>
      <c r="P74" s="28"/>
      <c r="Q74" s="26"/>
    </row>
    <row r="75" spans="1:17" ht="18.95" customHeight="1" x14ac:dyDescent="0.2">
      <c r="A75" s="26">
        <v>44355</v>
      </c>
      <c r="B75" s="27" t="s">
        <v>381</v>
      </c>
      <c r="C75" s="27" t="s">
        <v>382</v>
      </c>
      <c r="D75" s="27" t="s">
        <v>306</v>
      </c>
      <c r="E75" s="28" t="s">
        <v>238</v>
      </c>
      <c r="F75" s="28" t="s">
        <v>239</v>
      </c>
      <c r="G75" s="29">
        <v>80</v>
      </c>
      <c r="H75" s="29">
        <v>12</v>
      </c>
      <c r="I75" s="29">
        <v>960</v>
      </c>
      <c r="J75" s="29">
        <v>68</v>
      </c>
      <c r="K75" s="29">
        <v>12</v>
      </c>
      <c r="L75" s="29">
        <v>816</v>
      </c>
      <c r="M75" s="27" t="s">
        <v>49</v>
      </c>
      <c r="N75" s="28" t="s">
        <v>50</v>
      </c>
      <c r="O75" s="28"/>
      <c r="P75" s="28"/>
      <c r="Q75" s="26"/>
    </row>
    <row r="76" spans="1:17" ht="18.95" customHeight="1" x14ac:dyDescent="0.2">
      <c r="A76" s="26">
        <v>44353</v>
      </c>
      <c r="B76" s="27" t="s">
        <v>381</v>
      </c>
      <c r="C76" s="27" t="s">
        <v>382</v>
      </c>
      <c r="D76" s="27" t="s">
        <v>307</v>
      </c>
      <c r="E76" s="28" t="s">
        <v>228</v>
      </c>
      <c r="F76" s="28" t="s">
        <v>229</v>
      </c>
      <c r="G76" s="29">
        <v>-42</v>
      </c>
      <c r="H76" s="29">
        <v>12</v>
      </c>
      <c r="I76" s="29">
        <v>504</v>
      </c>
      <c r="J76" s="29">
        <v>-12</v>
      </c>
      <c r="K76" s="29">
        <v>12</v>
      </c>
      <c r="L76" s="29">
        <v>0</v>
      </c>
      <c r="M76" s="27" t="s">
        <v>49</v>
      </c>
      <c r="N76" s="28" t="s">
        <v>50</v>
      </c>
      <c r="O76" s="28"/>
      <c r="P76" s="28"/>
      <c r="Q76" s="26"/>
    </row>
    <row r="77" spans="1:17" ht="18.95" customHeight="1" x14ac:dyDescent="0.2">
      <c r="A77" s="26">
        <v>44346</v>
      </c>
      <c r="B77" s="27" t="s">
        <v>381</v>
      </c>
      <c r="C77" s="27" t="s">
        <v>382</v>
      </c>
      <c r="D77" s="27" t="s">
        <v>309</v>
      </c>
      <c r="E77" s="28" t="s">
        <v>228</v>
      </c>
      <c r="F77" s="28" t="s">
        <v>229</v>
      </c>
      <c r="G77" s="29">
        <v>-42</v>
      </c>
      <c r="H77" s="29">
        <v>12</v>
      </c>
      <c r="I77" s="29">
        <v>504</v>
      </c>
      <c r="J77" s="29">
        <v>30</v>
      </c>
      <c r="K77" s="29">
        <v>12</v>
      </c>
      <c r="L77" s="29">
        <v>359.94</v>
      </c>
      <c r="M77" s="27" t="s">
        <v>49</v>
      </c>
      <c r="N77" s="28" t="s">
        <v>50</v>
      </c>
      <c r="O77" s="28"/>
      <c r="P77" s="28"/>
      <c r="Q77" s="26"/>
    </row>
    <row r="78" spans="1:17" ht="18.95" customHeight="1" x14ac:dyDescent="0.2">
      <c r="A78" s="26">
        <v>44335</v>
      </c>
      <c r="B78" s="27" t="s">
        <v>381</v>
      </c>
      <c r="C78" s="27" t="s">
        <v>382</v>
      </c>
      <c r="D78" s="27" t="s">
        <v>312</v>
      </c>
      <c r="E78" s="28" t="s">
        <v>228</v>
      </c>
      <c r="F78" s="28" t="s">
        <v>229</v>
      </c>
      <c r="G78" s="29">
        <v>-48</v>
      </c>
      <c r="H78" s="29">
        <v>12</v>
      </c>
      <c r="I78" s="29">
        <v>576</v>
      </c>
      <c r="J78" s="29">
        <v>72</v>
      </c>
      <c r="K78" s="29">
        <v>12</v>
      </c>
      <c r="L78" s="29">
        <v>863.94</v>
      </c>
      <c r="M78" s="27" t="s">
        <v>49</v>
      </c>
      <c r="N78" s="28" t="s">
        <v>50</v>
      </c>
      <c r="O78" s="28"/>
      <c r="P78" s="28"/>
      <c r="Q78" s="26"/>
    </row>
    <row r="79" spans="1:17" ht="18.95" customHeight="1" x14ac:dyDescent="0.2">
      <c r="A79" s="26">
        <v>44334</v>
      </c>
      <c r="B79" s="27" t="s">
        <v>381</v>
      </c>
      <c r="C79" s="27" t="s">
        <v>382</v>
      </c>
      <c r="D79" s="27" t="s">
        <v>372</v>
      </c>
      <c r="E79" s="28" t="s">
        <v>238</v>
      </c>
      <c r="F79" s="28" t="s">
        <v>239</v>
      </c>
      <c r="G79" s="29">
        <v>65</v>
      </c>
      <c r="H79" s="29">
        <v>12</v>
      </c>
      <c r="I79" s="29">
        <v>780</v>
      </c>
      <c r="J79" s="29">
        <v>120</v>
      </c>
      <c r="K79" s="29">
        <v>12</v>
      </c>
      <c r="L79" s="29">
        <v>1439.94</v>
      </c>
      <c r="M79" s="27" t="s">
        <v>49</v>
      </c>
      <c r="N79" s="28" t="s">
        <v>50</v>
      </c>
      <c r="O79" s="28"/>
      <c r="P79" s="28"/>
      <c r="Q79" s="26"/>
    </row>
    <row r="80" spans="1:17" ht="18.95" customHeight="1" x14ac:dyDescent="0.2">
      <c r="A80" s="26">
        <v>44327</v>
      </c>
      <c r="B80" s="27" t="s">
        <v>381</v>
      </c>
      <c r="C80" s="27" t="s">
        <v>382</v>
      </c>
      <c r="D80" s="27" t="s">
        <v>314</v>
      </c>
      <c r="E80" s="28" t="s">
        <v>228</v>
      </c>
      <c r="F80" s="28" t="s">
        <v>229</v>
      </c>
      <c r="G80" s="29">
        <v>-45</v>
      </c>
      <c r="H80" s="29">
        <v>12</v>
      </c>
      <c r="I80" s="29">
        <v>540</v>
      </c>
      <c r="J80" s="29">
        <v>55</v>
      </c>
      <c r="K80" s="29">
        <v>12</v>
      </c>
      <c r="L80" s="29">
        <v>659.94</v>
      </c>
      <c r="M80" s="27" t="s">
        <v>49</v>
      </c>
      <c r="N80" s="28" t="s">
        <v>50</v>
      </c>
      <c r="O80" s="28"/>
      <c r="P80" s="28"/>
      <c r="Q80" s="26"/>
    </row>
    <row r="81" spans="1:17" ht="18.95" customHeight="1" x14ac:dyDescent="0.2">
      <c r="A81" s="26">
        <v>44327</v>
      </c>
      <c r="B81" s="27" t="s">
        <v>381</v>
      </c>
      <c r="C81" s="27" t="s">
        <v>382</v>
      </c>
      <c r="D81" s="27" t="s">
        <v>315</v>
      </c>
      <c r="E81" s="28" t="s">
        <v>238</v>
      </c>
      <c r="F81" s="28" t="s">
        <v>239</v>
      </c>
      <c r="G81" s="29">
        <v>40</v>
      </c>
      <c r="H81" s="29">
        <v>12</v>
      </c>
      <c r="I81" s="29">
        <v>480</v>
      </c>
      <c r="J81" s="29">
        <v>100</v>
      </c>
      <c r="K81" s="29">
        <v>12</v>
      </c>
      <c r="L81" s="29">
        <v>1199.94</v>
      </c>
      <c r="M81" s="27" t="s">
        <v>49</v>
      </c>
      <c r="N81" s="28" t="s">
        <v>50</v>
      </c>
      <c r="O81" s="28"/>
      <c r="P81" s="28"/>
      <c r="Q81" s="26"/>
    </row>
    <row r="82" spans="1:17" ht="18.95" customHeight="1" x14ac:dyDescent="0.2">
      <c r="A82" s="26">
        <v>44321</v>
      </c>
      <c r="B82" s="27" t="s">
        <v>381</v>
      </c>
      <c r="C82" s="27" t="s">
        <v>382</v>
      </c>
      <c r="D82" s="27" t="s">
        <v>317</v>
      </c>
      <c r="E82" s="28" t="s">
        <v>228</v>
      </c>
      <c r="F82" s="28" t="s">
        <v>229</v>
      </c>
      <c r="G82" s="29">
        <v>-36</v>
      </c>
      <c r="H82" s="29">
        <v>12</v>
      </c>
      <c r="I82" s="29">
        <v>432</v>
      </c>
      <c r="J82" s="29">
        <v>60</v>
      </c>
      <c r="K82" s="29">
        <v>12</v>
      </c>
      <c r="L82" s="29">
        <v>719.94</v>
      </c>
      <c r="M82" s="27" t="s">
        <v>49</v>
      </c>
      <c r="N82" s="28" t="s">
        <v>50</v>
      </c>
      <c r="O82" s="28"/>
      <c r="P82" s="28"/>
      <c r="Q82" s="26"/>
    </row>
    <row r="83" spans="1:17" ht="18.95" customHeight="1" x14ac:dyDescent="0.2">
      <c r="A83" s="26">
        <v>44313</v>
      </c>
      <c r="B83" s="27" t="s">
        <v>381</v>
      </c>
      <c r="C83" s="27" t="s">
        <v>382</v>
      </c>
      <c r="D83" s="27" t="s">
        <v>320</v>
      </c>
      <c r="E83" s="28" t="s">
        <v>238</v>
      </c>
      <c r="F83" s="28" t="s">
        <v>239</v>
      </c>
      <c r="G83" s="29">
        <v>50</v>
      </c>
      <c r="H83" s="29">
        <v>12</v>
      </c>
      <c r="I83" s="29">
        <v>600</v>
      </c>
      <c r="J83" s="29">
        <v>96</v>
      </c>
      <c r="K83" s="29">
        <v>12</v>
      </c>
      <c r="L83" s="29">
        <v>1151.94</v>
      </c>
      <c r="M83" s="27" t="s">
        <v>49</v>
      </c>
      <c r="N83" s="28" t="s">
        <v>50</v>
      </c>
      <c r="O83" s="28"/>
      <c r="P83" s="28"/>
      <c r="Q83" s="26"/>
    </row>
    <row r="84" spans="1:17" ht="18.95" customHeight="1" x14ac:dyDescent="0.2">
      <c r="A84" s="26">
        <v>44311</v>
      </c>
      <c r="B84" s="27" t="s">
        <v>381</v>
      </c>
      <c r="C84" s="27" t="s">
        <v>382</v>
      </c>
      <c r="D84" s="27" t="s">
        <v>321</v>
      </c>
      <c r="E84" s="28" t="s">
        <v>228</v>
      </c>
      <c r="F84" s="28" t="s">
        <v>229</v>
      </c>
      <c r="G84" s="29">
        <v>-48</v>
      </c>
      <c r="H84" s="29">
        <v>12</v>
      </c>
      <c r="I84" s="29">
        <v>576</v>
      </c>
      <c r="J84" s="29">
        <v>46</v>
      </c>
      <c r="K84" s="29">
        <v>12</v>
      </c>
      <c r="L84" s="29">
        <v>551.94000000000005</v>
      </c>
      <c r="M84" s="27" t="s">
        <v>49</v>
      </c>
      <c r="N84" s="28" t="s">
        <v>50</v>
      </c>
      <c r="O84" s="28"/>
      <c r="P84" s="28"/>
      <c r="Q84" s="26"/>
    </row>
    <row r="85" spans="1:17" ht="18.95" customHeight="1" x14ac:dyDescent="0.2">
      <c r="A85" s="26">
        <v>44306</v>
      </c>
      <c r="B85" s="27" t="s">
        <v>381</v>
      </c>
      <c r="C85" s="27" t="s">
        <v>382</v>
      </c>
      <c r="D85" s="27" t="s">
        <v>373</v>
      </c>
      <c r="E85" s="28" t="s">
        <v>238</v>
      </c>
      <c r="F85" s="28" t="s">
        <v>239</v>
      </c>
      <c r="G85" s="29">
        <v>35</v>
      </c>
      <c r="H85" s="29">
        <v>12</v>
      </c>
      <c r="I85" s="29">
        <v>420</v>
      </c>
      <c r="J85" s="29">
        <v>94</v>
      </c>
      <c r="K85" s="29">
        <v>12</v>
      </c>
      <c r="L85" s="29">
        <v>1127.94</v>
      </c>
      <c r="M85" s="27" t="s">
        <v>49</v>
      </c>
      <c r="N85" s="28" t="s">
        <v>50</v>
      </c>
      <c r="O85" s="28"/>
      <c r="P85" s="28"/>
      <c r="Q85" s="26"/>
    </row>
    <row r="86" spans="1:17" ht="18.95" customHeight="1" x14ac:dyDescent="0.2">
      <c r="A86" s="26">
        <v>44304</v>
      </c>
      <c r="B86" s="27" t="s">
        <v>381</v>
      </c>
      <c r="C86" s="27" t="s">
        <v>382</v>
      </c>
      <c r="D86" s="27" t="s">
        <v>323</v>
      </c>
      <c r="E86" s="28" t="s">
        <v>228</v>
      </c>
      <c r="F86" s="28" t="s">
        <v>229</v>
      </c>
      <c r="G86" s="29">
        <v>-42</v>
      </c>
      <c r="H86" s="29">
        <v>12</v>
      </c>
      <c r="I86" s="29">
        <v>504</v>
      </c>
      <c r="J86" s="29">
        <v>59</v>
      </c>
      <c r="K86" s="29">
        <v>12</v>
      </c>
      <c r="L86" s="29">
        <v>707.94</v>
      </c>
      <c r="M86" s="27" t="s">
        <v>49</v>
      </c>
      <c r="N86" s="28" t="s">
        <v>50</v>
      </c>
      <c r="O86" s="28"/>
      <c r="P86" s="28"/>
      <c r="Q86" s="26"/>
    </row>
    <row r="87" spans="1:17" ht="18.95" customHeight="1" x14ac:dyDescent="0.2">
      <c r="A87" s="26">
        <v>44299</v>
      </c>
      <c r="B87" s="27" t="s">
        <v>381</v>
      </c>
      <c r="C87" s="27" t="s">
        <v>382</v>
      </c>
      <c r="D87" s="27" t="s">
        <v>374</v>
      </c>
      <c r="E87" s="28" t="s">
        <v>238</v>
      </c>
      <c r="F87" s="28" t="s">
        <v>239</v>
      </c>
      <c r="G87" s="29">
        <v>100</v>
      </c>
      <c r="H87" s="29">
        <v>12</v>
      </c>
      <c r="I87" s="29">
        <v>1200</v>
      </c>
      <c r="J87" s="29">
        <v>101</v>
      </c>
      <c r="K87" s="29">
        <v>12</v>
      </c>
      <c r="L87" s="29">
        <v>1211.94</v>
      </c>
      <c r="M87" s="27" t="s">
        <v>49</v>
      </c>
      <c r="N87" s="28" t="s">
        <v>50</v>
      </c>
      <c r="O87" s="28"/>
      <c r="P87" s="28"/>
      <c r="Q87" s="26"/>
    </row>
    <row r="88" spans="1:17" ht="18.95" customHeight="1" x14ac:dyDescent="0.2">
      <c r="A88" s="26">
        <v>44297</v>
      </c>
      <c r="B88" s="27" t="s">
        <v>381</v>
      </c>
      <c r="C88" s="27" t="s">
        <v>382</v>
      </c>
      <c r="D88" s="27" t="s">
        <v>325</v>
      </c>
      <c r="E88" s="28" t="s">
        <v>228</v>
      </c>
      <c r="F88" s="28" t="s">
        <v>229</v>
      </c>
      <c r="G88" s="29">
        <v>-36</v>
      </c>
      <c r="H88" s="29">
        <v>11.95</v>
      </c>
      <c r="I88" s="29">
        <v>430.2</v>
      </c>
      <c r="J88" s="29">
        <v>1</v>
      </c>
      <c r="K88" s="29">
        <v>11.95</v>
      </c>
      <c r="L88" s="29">
        <v>11.94</v>
      </c>
      <c r="M88" s="27" t="s">
        <v>49</v>
      </c>
      <c r="N88" s="28" t="s">
        <v>50</v>
      </c>
      <c r="O88" s="28"/>
      <c r="P88" s="28"/>
      <c r="Q88" s="26"/>
    </row>
    <row r="89" spans="1:17" ht="18.95" customHeight="1" x14ac:dyDescent="0.2">
      <c r="A89" s="26">
        <v>44290</v>
      </c>
      <c r="B89" s="27" t="s">
        <v>381</v>
      </c>
      <c r="C89" s="27" t="s">
        <v>382</v>
      </c>
      <c r="D89" s="27" t="s">
        <v>327</v>
      </c>
      <c r="E89" s="28" t="s">
        <v>228</v>
      </c>
      <c r="F89" s="28" t="s">
        <v>229</v>
      </c>
      <c r="G89" s="29">
        <v>-54</v>
      </c>
      <c r="H89" s="29">
        <v>11.95</v>
      </c>
      <c r="I89" s="29">
        <v>645.29999999999995</v>
      </c>
      <c r="J89" s="29">
        <v>37</v>
      </c>
      <c r="K89" s="29">
        <v>11.95</v>
      </c>
      <c r="L89" s="29">
        <v>442.14</v>
      </c>
      <c r="M89" s="27" t="s">
        <v>49</v>
      </c>
      <c r="N89" s="28" t="s">
        <v>50</v>
      </c>
      <c r="O89" s="28"/>
      <c r="P89" s="28"/>
      <c r="Q89" s="26"/>
    </row>
    <row r="90" spans="1:17" ht="18.95" customHeight="1" x14ac:dyDescent="0.2">
      <c r="A90" s="26">
        <v>44287</v>
      </c>
      <c r="B90" s="27" t="s">
        <v>381</v>
      </c>
      <c r="C90" s="27" t="s">
        <v>382</v>
      </c>
      <c r="D90" s="27" t="s">
        <v>328</v>
      </c>
      <c r="E90" s="28" t="s">
        <v>238</v>
      </c>
      <c r="F90" s="28" t="s">
        <v>239</v>
      </c>
      <c r="G90" s="29">
        <v>50</v>
      </c>
      <c r="H90" s="29">
        <v>12</v>
      </c>
      <c r="I90" s="29">
        <v>600</v>
      </c>
      <c r="J90" s="29">
        <v>91</v>
      </c>
      <c r="K90" s="29">
        <v>11.95</v>
      </c>
      <c r="L90" s="29">
        <v>1087.44</v>
      </c>
      <c r="M90" s="27" t="s">
        <v>49</v>
      </c>
      <c r="N90" s="28" t="s">
        <v>50</v>
      </c>
      <c r="O90" s="28"/>
      <c r="P90" s="28"/>
      <c r="Q90" s="26"/>
    </row>
    <row r="91" spans="1:17" ht="18.95" customHeight="1" x14ac:dyDescent="0.2">
      <c r="A91" s="26">
        <v>44279</v>
      </c>
      <c r="B91" s="27" t="s">
        <v>381</v>
      </c>
      <c r="C91" s="27" t="s">
        <v>382</v>
      </c>
      <c r="D91" s="27" t="s">
        <v>331</v>
      </c>
      <c r="E91" s="28" t="s">
        <v>228</v>
      </c>
      <c r="F91" s="28" t="s">
        <v>229</v>
      </c>
      <c r="G91" s="29">
        <v>-48</v>
      </c>
      <c r="H91" s="29">
        <v>11.88</v>
      </c>
      <c r="I91" s="29">
        <v>570.24</v>
      </c>
      <c r="J91" s="29">
        <v>41</v>
      </c>
      <c r="K91" s="29">
        <v>11.88</v>
      </c>
      <c r="L91" s="29">
        <v>487.44</v>
      </c>
      <c r="M91" s="27" t="s">
        <v>49</v>
      </c>
      <c r="N91" s="28" t="s">
        <v>50</v>
      </c>
      <c r="O91" s="28"/>
      <c r="P91" s="28"/>
      <c r="Q91" s="26"/>
    </row>
    <row r="92" spans="1:17" ht="18.95" customHeight="1" x14ac:dyDescent="0.2">
      <c r="A92" s="26">
        <v>44276</v>
      </c>
      <c r="B92" s="27" t="s">
        <v>381</v>
      </c>
      <c r="C92" s="27" t="s">
        <v>382</v>
      </c>
      <c r="D92" s="27" t="s">
        <v>332</v>
      </c>
      <c r="E92" s="28" t="s">
        <v>238</v>
      </c>
      <c r="F92" s="28" t="s">
        <v>239</v>
      </c>
      <c r="G92" s="29">
        <v>35</v>
      </c>
      <c r="H92" s="29">
        <v>12</v>
      </c>
      <c r="I92" s="29">
        <v>420</v>
      </c>
      <c r="J92" s="29">
        <v>89</v>
      </c>
      <c r="K92" s="29">
        <v>11.88</v>
      </c>
      <c r="L92" s="29">
        <v>1057.68</v>
      </c>
      <c r="M92" s="27" t="s">
        <v>49</v>
      </c>
      <c r="N92" s="28" t="s">
        <v>50</v>
      </c>
      <c r="O92" s="28"/>
      <c r="P92" s="28"/>
      <c r="Q92" s="26"/>
    </row>
    <row r="93" spans="1:17" ht="18.95" customHeight="1" x14ac:dyDescent="0.2">
      <c r="A93" s="26">
        <v>44272</v>
      </c>
      <c r="B93" s="27" t="s">
        <v>381</v>
      </c>
      <c r="C93" s="27" t="s">
        <v>382</v>
      </c>
      <c r="D93" s="27" t="s">
        <v>334</v>
      </c>
      <c r="E93" s="28" t="s">
        <v>228</v>
      </c>
      <c r="F93" s="28" t="s">
        <v>229</v>
      </c>
      <c r="G93" s="29">
        <v>-45</v>
      </c>
      <c r="H93" s="29">
        <v>11.8</v>
      </c>
      <c r="I93" s="29">
        <v>531</v>
      </c>
      <c r="J93" s="29">
        <v>54</v>
      </c>
      <c r="K93" s="29">
        <v>11.8</v>
      </c>
      <c r="L93" s="29">
        <v>637.67999999999995</v>
      </c>
      <c r="M93" s="27" t="s">
        <v>49</v>
      </c>
      <c r="N93" s="28" t="s">
        <v>50</v>
      </c>
      <c r="O93" s="28"/>
      <c r="P93" s="28"/>
      <c r="Q93" s="26"/>
    </row>
    <row r="94" spans="1:17" ht="18.95" customHeight="1" x14ac:dyDescent="0.2">
      <c r="A94" s="26">
        <v>44264</v>
      </c>
      <c r="B94" s="27" t="s">
        <v>381</v>
      </c>
      <c r="C94" s="27" t="s">
        <v>382</v>
      </c>
      <c r="D94" s="27" t="s">
        <v>375</v>
      </c>
      <c r="E94" s="28" t="s">
        <v>238</v>
      </c>
      <c r="F94" s="28" t="s">
        <v>239</v>
      </c>
      <c r="G94" s="29">
        <v>50</v>
      </c>
      <c r="H94" s="29">
        <v>12</v>
      </c>
      <c r="I94" s="29">
        <v>600</v>
      </c>
      <c r="J94" s="29">
        <v>99</v>
      </c>
      <c r="K94" s="29">
        <v>11.8</v>
      </c>
      <c r="L94" s="29">
        <v>1168.68</v>
      </c>
      <c r="M94" s="27" t="s">
        <v>49</v>
      </c>
      <c r="N94" s="28" t="s">
        <v>50</v>
      </c>
      <c r="O94" s="28"/>
      <c r="P94" s="28"/>
      <c r="Q94" s="26"/>
    </row>
    <row r="95" spans="1:17" ht="18.95" customHeight="1" x14ac:dyDescent="0.2">
      <c r="A95" s="26">
        <v>44262</v>
      </c>
      <c r="B95" s="27" t="s">
        <v>381</v>
      </c>
      <c r="C95" s="27" t="s">
        <v>382</v>
      </c>
      <c r="D95" s="27" t="s">
        <v>337</v>
      </c>
      <c r="E95" s="28" t="s">
        <v>228</v>
      </c>
      <c r="F95" s="28" t="s">
        <v>229</v>
      </c>
      <c r="G95" s="29">
        <v>-30</v>
      </c>
      <c r="H95" s="29">
        <v>11.61</v>
      </c>
      <c r="I95" s="29">
        <v>348.3</v>
      </c>
      <c r="J95" s="29">
        <v>49</v>
      </c>
      <c r="K95" s="29">
        <v>11.61</v>
      </c>
      <c r="L95" s="29">
        <v>568.67999999999995</v>
      </c>
      <c r="M95" s="27" t="s">
        <v>49</v>
      </c>
      <c r="N95" s="28" t="s">
        <v>50</v>
      </c>
      <c r="O95" s="28"/>
      <c r="P95" s="28"/>
      <c r="Q95" s="26"/>
    </row>
    <row r="96" spans="1:17" ht="18.95" customHeight="1" x14ac:dyDescent="0.2">
      <c r="A96" s="26">
        <v>44258</v>
      </c>
      <c r="B96" s="27" t="s">
        <v>381</v>
      </c>
      <c r="C96" s="27" t="s">
        <v>382</v>
      </c>
      <c r="D96" s="27" t="s">
        <v>338</v>
      </c>
      <c r="E96" s="28" t="s">
        <v>228</v>
      </c>
      <c r="F96" s="28" t="s">
        <v>229</v>
      </c>
      <c r="G96" s="29">
        <v>-36</v>
      </c>
      <c r="H96" s="29">
        <v>11.61</v>
      </c>
      <c r="I96" s="29">
        <v>417.96</v>
      </c>
      <c r="J96" s="29">
        <v>79</v>
      </c>
      <c r="K96" s="29">
        <v>11.61</v>
      </c>
      <c r="L96" s="29">
        <v>916.98</v>
      </c>
      <c r="M96" s="27" t="s">
        <v>49</v>
      </c>
      <c r="N96" s="28" t="s">
        <v>50</v>
      </c>
      <c r="O96" s="28"/>
      <c r="P96" s="28"/>
      <c r="Q96" s="26"/>
    </row>
    <row r="97" spans="1:17" ht="18.95" customHeight="1" x14ac:dyDescent="0.2">
      <c r="A97" s="26">
        <v>44252</v>
      </c>
      <c r="B97" s="27" t="s">
        <v>381</v>
      </c>
      <c r="C97" s="27" t="s">
        <v>382</v>
      </c>
      <c r="D97" s="27" t="s">
        <v>340</v>
      </c>
      <c r="E97" s="28" t="s">
        <v>228</v>
      </c>
      <c r="F97" s="28" t="s">
        <v>229</v>
      </c>
      <c r="G97" s="29">
        <v>-36</v>
      </c>
      <c r="H97" s="29">
        <v>11.61</v>
      </c>
      <c r="I97" s="29">
        <v>417.96</v>
      </c>
      <c r="J97" s="29">
        <v>115</v>
      </c>
      <c r="K97" s="29">
        <v>11.61</v>
      </c>
      <c r="L97" s="29">
        <v>1334.94</v>
      </c>
      <c r="M97" s="27" t="s">
        <v>49</v>
      </c>
      <c r="N97" s="28" t="s">
        <v>50</v>
      </c>
      <c r="O97" s="28"/>
      <c r="P97" s="28"/>
      <c r="Q97" s="26"/>
    </row>
    <row r="98" spans="1:17" ht="18.95" customHeight="1" x14ac:dyDescent="0.2">
      <c r="A98" s="26">
        <v>44249</v>
      </c>
      <c r="B98" s="27" t="s">
        <v>381</v>
      </c>
      <c r="C98" s="27" t="s">
        <v>382</v>
      </c>
      <c r="D98" s="27" t="s">
        <v>341</v>
      </c>
      <c r="E98" s="28" t="s">
        <v>238</v>
      </c>
      <c r="F98" s="28" t="s">
        <v>239</v>
      </c>
      <c r="G98" s="29">
        <v>50</v>
      </c>
      <c r="H98" s="29">
        <v>12</v>
      </c>
      <c r="I98" s="29">
        <v>600</v>
      </c>
      <c r="J98" s="29">
        <v>151</v>
      </c>
      <c r="K98" s="29">
        <v>11.61</v>
      </c>
      <c r="L98" s="29">
        <v>1752.9</v>
      </c>
      <c r="M98" s="27" t="s">
        <v>49</v>
      </c>
      <c r="N98" s="28" t="s">
        <v>50</v>
      </c>
      <c r="O98" s="28"/>
      <c r="P98" s="28"/>
      <c r="Q98" s="26"/>
    </row>
    <row r="99" spans="1:17" ht="18.95" customHeight="1" x14ac:dyDescent="0.2">
      <c r="A99" s="26">
        <v>44242</v>
      </c>
      <c r="B99" s="27" t="s">
        <v>381</v>
      </c>
      <c r="C99" s="27" t="s">
        <v>382</v>
      </c>
      <c r="D99" s="27" t="s">
        <v>343</v>
      </c>
      <c r="E99" s="28" t="s">
        <v>228</v>
      </c>
      <c r="F99" s="28" t="s">
        <v>229</v>
      </c>
      <c r="G99" s="29">
        <v>-60</v>
      </c>
      <c r="H99" s="29">
        <v>11.42</v>
      </c>
      <c r="I99" s="29">
        <v>685.2</v>
      </c>
      <c r="J99" s="29">
        <v>101</v>
      </c>
      <c r="K99" s="29">
        <v>11.42</v>
      </c>
      <c r="L99" s="29">
        <v>1152.9000000000001</v>
      </c>
      <c r="M99" s="27" t="s">
        <v>49</v>
      </c>
      <c r="N99" s="28" t="s">
        <v>50</v>
      </c>
      <c r="O99" s="28"/>
      <c r="P99" s="28"/>
      <c r="Q99" s="26"/>
    </row>
    <row r="100" spans="1:17" ht="18.95" customHeight="1" x14ac:dyDescent="0.2">
      <c r="A100" s="26">
        <v>44235</v>
      </c>
      <c r="B100" s="27" t="s">
        <v>381</v>
      </c>
      <c r="C100" s="27" t="s">
        <v>382</v>
      </c>
      <c r="D100" s="27" t="s">
        <v>345</v>
      </c>
      <c r="E100" s="28" t="s">
        <v>228</v>
      </c>
      <c r="F100" s="28" t="s">
        <v>229</v>
      </c>
      <c r="G100" s="29">
        <v>-45</v>
      </c>
      <c r="H100" s="29">
        <v>11.42</v>
      </c>
      <c r="I100" s="29">
        <v>513.9</v>
      </c>
      <c r="J100" s="29">
        <v>161</v>
      </c>
      <c r="K100" s="29">
        <v>11.42</v>
      </c>
      <c r="L100" s="29">
        <v>1838.1</v>
      </c>
      <c r="M100" s="27" t="s">
        <v>49</v>
      </c>
      <c r="N100" s="28" t="s">
        <v>50</v>
      </c>
      <c r="O100" s="28"/>
      <c r="P100" s="28"/>
      <c r="Q100" s="26"/>
    </row>
    <row r="101" spans="1:17" ht="18.95" customHeight="1" x14ac:dyDescent="0.2">
      <c r="A101" s="26">
        <v>44230</v>
      </c>
      <c r="B101" s="27" t="s">
        <v>381</v>
      </c>
      <c r="C101" s="27" t="s">
        <v>382</v>
      </c>
      <c r="D101" s="27" t="s">
        <v>347</v>
      </c>
      <c r="E101" s="28" t="s">
        <v>238</v>
      </c>
      <c r="F101" s="28" t="s">
        <v>239</v>
      </c>
      <c r="G101" s="29">
        <v>200</v>
      </c>
      <c r="H101" s="29">
        <v>11.4</v>
      </c>
      <c r="I101" s="29">
        <v>2280</v>
      </c>
      <c r="J101" s="29">
        <v>206</v>
      </c>
      <c r="K101" s="29">
        <v>11.42</v>
      </c>
      <c r="L101" s="29">
        <v>2352</v>
      </c>
      <c r="M101" s="27" t="s">
        <v>49</v>
      </c>
      <c r="N101" s="28" t="s">
        <v>50</v>
      </c>
      <c r="O101" s="28"/>
      <c r="P101" s="28"/>
      <c r="Q101" s="26"/>
    </row>
    <row r="102" spans="1:17" ht="18.95" customHeight="1" x14ac:dyDescent="0.2">
      <c r="A102" s="26">
        <v>44228</v>
      </c>
      <c r="B102" s="27" t="s">
        <v>381</v>
      </c>
      <c r="C102" s="27" t="s">
        <v>382</v>
      </c>
      <c r="D102" s="27" t="s">
        <v>348</v>
      </c>
      <c r="E102" s="28" t="s">
        <v>228</v>
      </c>
      <c r="F102" s="28" t="s">
        <v>229</v>
      </c>
      <c r="G102" s="29">
        <v>-24</v>
      </c>
      <c r="H102" s="29">
        <v>12</v>
      </c>
      <c r="I102" s="29">
        <v>288</v>
      </c>
      <c r="J102" s="29">
        <v>6</v>
      </c>
      <c r="K102" s="29">
        <v>12</v>
      </c>
      <c r="L102" s="29">
        <v>72</v>
      </c>
      <c r="M102" s="27" t="s">
        <v>49</v>
      </c>
      <c r="N102" s="28" t="s">
        <v>50</v>
      </c>
      <c r="O102" s="28"/>
      <c r="P102" s="28"/>
      <c r="Q102" s="26"/>
    </row>
    <row r="103" spans="1:17" ht="18.95" customHeight="1" x14ac:dyDescent="0.2">
      <c r="A103" s="26">
        <v>44221</v>
      </c>
      <c r="B103" s="27" t="s">
        <v>381</v>
      </c>
      <c r="C103" s="27" t="s">
        <v>382</v>
      </c>
      <c r="D103" s="27" t="s">
        <v>350</v>
      </c>
      <c r="E103" s="28" t="s">
        <v>228</v>
      </c>
      <c r="F103" s="28" t="s">
        <v>229</v>
      </c>
      <c r="G103" s="29">
        <v>-150</v>
      </c>
      <c r="H103" s="29">
        <v>12</v>
      </c>
      <c r="I103" s="29">
        <v>1800</v>
      </c>
      <c r="J103" s="29">
        <v>30</v>
      </c>
      <c r="K103" s="29">
        <v>12</v>
      </c>
      <c r="L103" s="29">
        <v>360</v>
      </c>
      <c r="M103" s="27" t="s">
        <v>49</v>
      </c>
      <c r="N103" s="28" t="s">
        <v>50</v>
      </c>
      <c r="O103" s="28"/>
      <c r="P103" s="28"/>
      <c r="Q103" s="26"/>
    </row>
    <row r="104" spans="1:17" ht="18.95" customHeight="1" x14ac:dyDescent="0.2">
      <c r="A104" s="26">
        <v>44214</v>
      </c>
      <c r="B104" s="27" t="s">
        <v>381</v>
      </c>
      <c r="C104" s="27" t="s">
        <v>382</v>
      </c>
      <c r="D104" s="27" t="s">
        <v>353</v>
      </c>
      <c r="E104" s="28" t="s">
        <v>228</v>
      </c>
      <c r="F104" s="28" t="s">
        <v>229</v>
      </c>
      <c r="G104" s="29">
        <v>-60</v>
      </c>
      <c r="H104" s="29">
        <v>12</v>
      </c>
      <c r="I104" s="29">
        <v>720</v>
      </c>
      <c r="J104" s="29">
        <v>180</v>
      </c>
      <c r="K104" s="29">
        <v>12</v>
      </c>
      <c r="L104" s="29">
        <v>2160</v>
      </c>
      <c r="M104" s="27" t="s">
        <v>49</v>
      </c>
      <c r="N104" s="28" t="s">
        <v>50</v>
      </c>
      <c r="O104" s="28"/>
      <c r="P104" s="28"/>
      <c r="Q104" s="26"/>
    </row>
    <row r="105" spans="1:17" ht="18.95" customHeight="1" x14ac:dyDescent="0.2">
      <c r="A105" s="26">
        <v>44207</v>
      </c>
      <c r="B105" s="27" t="s">
        <v>381</v>
      </c>
      <c r="C105" s="27" t="s">
        <v>382</v>
      </c>
      <c r="D105" s="27" t="s">
        <v>355</v>
      </c>
      <c r="E105" s="28" t="s">
        <v>228</v>
      </c>
      <c r="F105" s="28" t="s">
        <v>229</v>
      </c>
      <c r="G105" s="29">
        <v>-30</v>
      </c>
      <c r="H105" s="29">
        <v>12</v>
      </c>
      <c r="I105" s="29">
        <v>360</v>
      </c>
      <c r="J105" s="29">
        <v>240</v>
      </c>
      <c r="K105" s="29">
        <v>12</v>
      </c>
      <c r="L105" s="29">
        <v>2880</v>
      </c>
      <c r="M105" s="27" t="s">
        <v>49</v>
      </c>
      <c r="N105" s="28" t="s">
        <v>50</v>
      </c>
      <c r="O105" s="28"/>
      <c r="P105" s="28"/>
      <c r="Q105" s="26"/>
    </row>
    <row r="106" spans="1:17" ht="18.95" customHeight="1" x14ac:dyDescent="0.2">
      <c r="A106" s="26">
        <v>44202</v>
      </c>
      <c r="B106" s="27" t="s">
        <v>381</v>
      </c>
      <c r="C106" s="27" t="s">
        <v>382</v>
      </c>
      <c r="D106" s="27" t="s">
        <v>357</v>
      </c>
      <c r="E106" s="28" t="s">
        <v>228</v>
      </c>
      <c r="F106" s="28" t="s">
        <v>229</v>
      </c>
      <c r="G106" s="29">
        <v>-30</v>
      </c>
      <c r="H106" s="29">
        <v>12</v>
      </c>
      <c r="I106" s="29">
        <v>360</v>
      </c>
      <c r="J106" s="29">
        <v>270</v>
      </c>
      <c r="K106" s="29">
        <v>12</v>
      </c>
      <c r="L106" s="29">
        <v>3240</v>
      </c>
      <c r="M106" s="27" t="s">
        <v>49</v>
      </c>
      <c r="N106" s="28" t="s">
        <v>50</v>
      </c>
      <c r="O106" s="28"/>
      <c r="P106" s="28"/>
      <c r="Q106" s="26"/>
    </row>
    <row r="107" spans="1:17" ht="18.95" customHeight="1" x14ac:dyDescent="0.2">
      <c r="A107" s="26">
        <v>44201</v>
      </c>
      <c r="B107" s="27" t="s">
        <v>381</v>
      </c>
      <c r="C107" s="27" t="s">
        <v>382</v>
      </c>
      <c r="D107" s="27" t="s">
        <v>358</v>
      </c>
      <c r="E107" s="28" t="s">
        <v>238</v>
      </c>
      <c r="F107" s="28" t="s">
        <v>239</v>
      </c>
      <c r="G107" s="29">
        <v>300</v>
      </c>
      <c r="H107" s="29">
        <v>12</v>
      </c>
      <c r="I107" s="29">
        <v>3600</v>
      </c>
      <c r="J107" s="29">
        <v>300</v>
      </c>
      <c r="K107" s="29">
        <v>12</v>
      </c>
      <c r="L107" s="29">
        <v>3600</v>
      </c>
      <c r="M107" s="27" t="s">
        <v>49</v>
      </c>
      <c r="N107" s="28" t="s">
        <v>50</v>
      </c>
      <c r="O107" s="28"/>
      <c r="P107" s="28"/>
      <c r="Q107" s="26"/>
    </row>
    <row r="108" spans="1:17" x14ac:dyDescent="0.2">
      <c r="G108" s="30">
        <f>SUM(G2:G107)</f>
        <v>150</v>
      </c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AD9A6-445E-471B-93EC-FB2FC77856BF}">
  <dimension ref="A1:T112"/>
  <sheetViews>
    <sheetView showGridLines="0" workbookViewId="0">
      <selection sqref="A1:XFD1048576"/>
    </sheetView>
  </sheetViews>
  <sheetFormatPr baseColWidth="10" defaultRowHeight="12.75" x14ac:dyDescent="0.2"/>
  <cols>
    <col min="1" max="1" width="10.140625" style="25" customWidth="1"/>
    <col min="2" max="2" width="4.7109375" style="25" customWidth="1"/>
    <col min="3" max="3" width="11.42578125" style="25"/>
    <col min="4" max="4" width="7.42578125" style="25" customWidth="1"/>
    <col min="5" max="5" width="6.7109375" style="25" customWidth="1"/>
    <col min="6" max="6" width="8.140625" style="25" customWidth="1"/>
    <col min="7" max="7" width="8.42578125" style="25" customWidth="1"/>
    <col min="8" max="8" width="4.7109375" style="25" customWidth="1"/>
    <col min="9" max="9" width="7.5703125" style="25" customWidth="1"/>
    <col min="10" max="10" width="6.85546875" style="25" customWidth="1"/>
    <col min="11" max="11" width="5.42578125" style="25" customWidth="1"/>
    <col min="12" max="12" width="8.5703125" style="25" customWidth="1"/>
    <col min="13" max="13" width="3" style="25" customWidth="1"/>
    <col min="14" max="14" width="7.28515625" style="25" customWidth="1"/>
    <col min="15" max="15" width="6.7109375" style="25" customWidth="1"/>
    <col min="16" max="16" width="3.5703125" style="25" customWidth="1"/>
    <col min="17" max="17" width="5.28515625" style="25" customWidth="1"/>
    <col min="18" max="256" width="11.42578125" style="25"/>
    <col min="257" max="257" width="10.140625" style="25" customWidth="1"/>
    <col min="258" max="258" width="4.7109375" style="25" customWidth="1"/>
    <col min="259" max="259" width="11.42578125" style="25"/>
    <col min="260" max="260" width="7.42578125" style="25" customWidth="1"/>
    <col min="261" max="261" width="6.7109375" style="25" customWidth="1"/>
    <col min="262" max="262" width="8.140625" style="25" customWidth="1"/>
    <col min="263" max="263" width="8.42578125" style="25" customWidth="1"/>
    <col min="264" max="264" width="4.7109375" style="25" customWidth="1"/>
    <col min="265" max="265" width="7.5703125" style="25" customWidth="1"/>
    <col min="266" max="266" width="6.85546875" style="25" customWidth="1"/>
    <col min="267" max="267" width="5.42578125" style="25" customWidth="1"/>
    <col min="268" max="268" width="8.5703125" style="25" customWidth="1"/>
    <col min="269" max="269" width="3" style="25" customWidth="1"/>
    <col min="270" max="270" width="7.28515625" style="25" customWidth="1"/>
    <col min="271" max="271" width="6.7109375" style="25" customWidth="1"/>
    <col min="272" max="272" width="3.5703125" style="25" customWidth="1"/>
    <col min="273" max="273" width="5.28515625" style="25" customWidth="1"/>
    <col min="274" max="512" width="11.42578125" style="25"/>
    <col min="513" max="513" width="10.140625" style="25" customWidth="1"/>
    <col min="514" max="514" width="4.7109375" style="25" customWidth="1"/>
    <col min="515" max="515" width="11.42578125" style="25"/>
    <col min="516" max="516" width="7.42578125" style="25" customWidth="1"/>
    <col min="517" max="517" width="6.7109375" style="25" customWidth="1"/>
    <col min="518" max="518" width="8.140625" style="25" customWidth="1"/>
    <col min="519" max="519" width="8.42578125" style="25" customWidth="1"/>
    <col min="520" max="520" width="4.7109375" style="25" customWidth="1"/>
    <col min="521" max="521" width="7.5703125" style="25" customWidth="1"/>
    <col min="522" max="522" width="6.85546875" style="25" customWidth="1"/>
    <col min="523" max="523" width="5.42578125" style="25" customWidth="1"/>
    <col min="524" max="524" width="8.5703125" style="25" customWidth="1"/>
    <col min="525" max="525" width="3" style="25" customWidth="1"/>
    <col min="526" max="526" width="7.28515625" style="25" customWidth="1"/>
    <col min="527" max="527" width="6.7109375" style="25" customWidth="1"/>
    <col min="528" max="528" width="3.5703125" style="25" customWidth="1"/>
    <col min="529" max="529" width="5.28515625" style="25" customWidth="1"/>
    <col min="530" max="768" width="11.42578125" style="25"/>
    <col min="769" max="769" width="10.140625" style="25" customWidth="1"/>
    <col min="770" max="770" width="4.7109375" style="25" customWidth="1"/>
    <col min="771" max="771" width="11.42578125" style="25"/>
    <col min="772" max="772" width="7.42578125" style="25" customWidth="1"/>
    <col min="773" max="773" width="6.7109375" style="25" customWidth="1"/>
    <col min="774" max="774" width="8.140625" style="25" customWidth="1"/>
    <col min="775" max="775" width="8.42578125" style="25" customWidth="1"/>
    <col min="776" max="776" width="4.7109375" style="25" customWidth="1"/>
    <col min="777" max="777" width="7.5703125" style="25" customWidth="1"/>
    <col min="778" max="778" width="6.85546875" style="25" customWidth="1"/>
    <col min="779" max="779" width="5.42578125" style="25" customWidth="1"/>
    <col min="780" max="780" width="8.5703125" style="25" customWidth="1"/>
    <col min="781" max="781" width="3" style="25" customWidth="1"/>
    <col min="782" max="782" width="7.28515625" style="25" customWidth="1"/>
    <col min="783" max="783" width="6.7109375" style="25" customWidth="1"/>
    <col min="784" max="784" width="3.5703125" style="25" customWidth="1"/>
    <col min="785" max="785" width="5.28515625" style="25" customWidth="1"/>
    <col min="786" max="1024" width="11.42578125" style="25"/>
    <col min="1025" max="1025" width="10.140625" style="25" customWidth="1"/>
    <col min="1026" max="1026" width="4.7109375" style="25" customWidth="1"/>
    <col min="1027" max="1027" width="11.42578125" style="25"/>
    <col min="1028" max="1028" width="7.42578125" style="25" customWidth="1"/>
    <col min="1029" max="1029" width="6.7109375" style="25" customWidth="1"/>
    <col min="1030" max="1030" width="8.140625" style="25" customWidth="1"/>
    <col min="1031" max="1031" width="8.42578125" style="25" customWidth="1"/>
    <col min="1032" max="1032" width="4.7109375" style="25" customWidth="1"/>
    <col min="1033" max="1033" width="7.5703125" style="25" customWidth="1"/>
    <col min="1034" max="1034" width="6.85546875" style="25" customWidth="1"/>
    <col min="1035" max="1035" width="5.42578125" style="25" customWidth="1"/>
    <col min="1036" max="1036" width="8.5703125" style="25" customWidth="1"/>
    <col min="1037" max="1037" width="3" style="25" customWidth="1"/>
    <col min="1038" max="1038" width="7.28515625" style="25" customWidth="1"/>
    <col min="1039" max="1039" width="6.7109375" style="25" customWidth="1"/>
    <col min="1040" max="1040" width="3.5703125" style="25" customWidth="1"/>
    <col min="1041" max="1041" width="5.28515625" style="25" customWidth="1"/>
    <col min="1042" max="1280" width="11.42578125" style="25"/>
    <col min="1281" max="1281" width="10.140625" style="25" customWidth="1"/>
    <col min="1282" max="1282" width="4.7109375" style="25" customWidth="1"/>
    <col min="1283" max="1283" width="11.42578125" style="25"/>
    <col min="1284" max="1284" width="7.42578125" style="25" customWidth="1"/>
    <col min="1285" max="1285" width="6.7109375" style="25" customWidth="1"/>
    <col min="1286" max="1286" width="8.140625" style="25" customWidth="1"/>
    <col min="1287" max="1287" width="8.42578125" style="25" customWidth="1"/>
    <col min="1288" max="1288" width="4.7109375" style="25" customWidth="1"/>
    <col min="1289" max="1289" width="7.5703125" style="25" customWidth="1"/>
    <col min="1290" max="1290" width="6.85546875" style="25" customWidth="1"/>
    <col min="1291" max="1291" width="5.42578125" style="25" customWidth="1"/>
    <col min="1292" max="1292" width="8.5703125" style="25" customWidth="1"/>
    <col min="1293" max="1293" width="3" style="25" customWidth="1"/>
    <col min="1294" max="1294" width="7.28515625" style="25" customWidth="1"/>
    <col min="1295" max="1295" width="6.7109375" style="25" customWidth="1"/>
    <col min="1296" max="1296" width="3.5703125" style="25" customWidth="1"/>
    <col min="1297" max="1297" width="5.28515625" style="25" customWidth="1"/>
    <col min="1298" max="1536" width="11.42578125" style="25"/>
    <col min="1537" max="1537" width="10.140625" style="25" customWidth="1"/>
    <col min="1538" max="1538" width="4.7109375" style="25" customWidth="1"/>
    <col min="1539" max="1539" width="11.42578125" style="25"/>
    <col min="1540" max="1540" width="7.42578125" style="25" customWidth="1"/>
    <col min="1541" max="1541" width="6.7109375" style="25" customWidth="1"/>
    <col min="1542" max="1542" width="8.140625" style="25" customWidth="1"/>
    <col min="1543" max="1543" width="8.42578125" style="25" customWidth="1"/>
    <col min="1544" max="1544" width="4.7109375" style="25" customWidth="1"/>
    <col min="1545" max="1545" width="7.5703125" style="25" customWidth="1"/>
    <col min="1546" max="1546" width="6.85546875" style="25" customWidth="1"/>
    <col min="1547" max="1547" width="5.42578125" style="25" customWidth="1"/>
    <col min="1548" max="1548" width="8.5703125" style="25" customWidth="1"/>
    <col min="1549" max="1549" width="3" style="25" customWidth="1"/>
    <col min="1550" max="1550" width="7.28515625" style="25" customWidth="1"/>
    <col min="1551" max="1551" width="6.7109375" style="25" customWidth="1"/>
    <col min="1552" max="1552" width="3.5703125" style="25" customWidth="1"/>
    <col min="1553" max="1553" width="5.28515625" style="25" customWidth="1"/>
    <col min="1554" max="1792" width="11.42578125" style="25"/>
    <col min="1793" max="1793" width="10.140625" style="25" customWidth="1"/>
    <col min="1794" max="1794" width="4.7109375" style="25" customWidth="1"/>
    <col min="1795" max="1795" width="11.42578125" style="25"/>
    <col min="1796" max="1796" width="7.42578125" style="25" customWidth="1"/>
    <col min="1797" max="1797" width="6.7109375" style="25" customWidth="1"/>
    <col min="1798" max="1798" width="8.140625" style="25" customWidth="1"/>
    <col min="1799" max="1799" width="8.42578125" style="25" customWidth="1"/>
    <col min="1800" max="1800" width="4.7109375" style="25" customWidth="1"/>
    <col min="1801" max="1801" width="7.5703125" style="25" customWidth="1"/>
    <col min="1802" max="1802" width="6.85546875" style="25" customWidth="1"/>
    <col min="1803" max="1803" width="5.42578125" style="25" customWidth="1"/>
    <col min="1804" max="1804" width="8.5703125" style="25" customWidth="1"/>
    <col min="1805" max="1805" width="3" style="25" customWidth="1"/>
    <col min="1806" max="1806" width="7.28515625" style="25" customWidth="1"/>
    <col min="1807" max="1807" width="6.7109375" style="25" customWidth="1"/>
    <col min="1808" max="1808" width="3.5703125" style="25" customWidth="1"/>
    <col min="1809" max="1809" width="5.28515625" style="25" customWidth="1"/>
    <col min="1810" max="2048" width="11.42578125" style="25"/>
    <col min="2049" max="2049" width="10.140625" style="25" customWidth="1"/>
    <col min="2050" max="2050" width="4.7109375" style="25" customWidth="1"/>
    <col min="2051" max="2051" width="11.42578125" style="25"/>
    <col min="2052" max="2052" width="7.42578125" style="25" customWidth="1"/>
    <col min="2053" max="2053" width="6.7109375" style="25" customWidth="1"/>
    <col min="2054" max="2054" width="8.140625" style="25" customWidth="1"/>
    <col min="2055" max="2055" width="8.42578125" style="25" customWidth="1"/>
    <col min="2056" max="2056" width="4.7109375" style="25" customWidth="1"/>
    <col min="2057" max="2057" width="7.5703125" style="25" customWidth="1"/>
    <col min="2058" max="2058" width="6.85546875" style="25" customWidth="1"/>
    <col min="2059" max="2059" width="5.42578125" style="25" customWidth="1"/>
    <col min="2060" max="2060" width="8.5703125" style="25" customWidth="1"/>
    <col min="2061" max="2061" width="3" style="25" customWidth="1"/>
    <col min="2062" max="2062" width="7.28515625" style="25" customWidth="1"/>
    <col min="2063" max="2063" width="6.7109375" style="25" customWidth="1"/>
    <col min="2064" max="2064" width="3.5703125" style="25" customWidth="1"/>
    <col min="2065" max="2065" width="5.28515625" style="25" customWidth="1"/>
    <col min="2066" max="2304" width="11.42578125" style="25"/>
    <col min="2305" max="2305" width="10.140625" style="25" customWidth="1"/>
    <col min="2306" max="2306" width="4.7109375" style="25" customWidth="1"/>
    <col min="2307" max="2307" width="11.42578125" style="25"/>
    <col min="2308" max="2308" width="7.42578125" style="25" customWidth="1"/>
    <col min="2309" max="2309" width="6.7109375" style="25" customWidth="1"/>
    <col min="2310" max="2310" width="8.140625" style="25" customWidth="1"/>
    <col min="2311" max="2311" width="8.42578125" style="25" customWidth="1"/>
    <col min="2312" max="2312" width="4.7109375" style="25" customWidth="1"/>
    <col min="2313" max="2313" width="7.5703125" style="25" customWidth="1"/>
    <col min="2314" max="2314" width="6.85546875" style="25" customWidth="1"/>
    <col min="2315" max="2315" width="5.42578125" style="25" customWidth="1"/>
    <col min="2316" max="2316" width="8.5703125" style="25" customWidth="1"/>
    <col min="2317" max="2317" width="3" style="25" customWidth="1"/>
    <col min="2318" max="2318" width="7.28515625" style="25" customWidth="1"/>
    <col min="2319" max="2319" width="6.7109375" style="25" customWidth="1"/>
    <col min="2320" max="2320" width="3.5703125" style="25" customWidth="1"/>
    <col min="2321" max="2321" width="5.28515625" style="25" customWidth="1"/>
    <col min="2322" max="2560" width="11.42578125" style="25"/>
    <col min="2561" max="2561" width="10.140625" style="25" customWidth="1"/>
    <col min="2562" max="2562" width="4.7109375" style="25" customWidth="1"/>
    <col min="2563" max="2563" width="11.42578125" style="25"/>
    <col min="2564" max="2564" width="7.42578125" style="25" customWidth="1"/>
    <col min="2565" max="2565" width="6.7109375" style="25" customWidth="1"/>
    <col min="2566" max="2566" width="8.140625" style="25" customWidth="1"/>
    <col min="2567" max="2567" width="8.42578125" style="25" customWidth="1"/>
    <col min="2568" max="2568" width="4.7109375" style="25" customWidth="1"/>
    <col min="2569" max="2569" width="7.5703125" style="25" customWidth="1"/>
    <col min="2570" max="2570" width="6.85546875" style="25" customWidth="1"/>
    <col min="2571" max="2571" width="5.42578125" style="25" customWidth="1"/>
    <col min="2572" max="2572" width="8.5703125" style="25" customWidth="1"/>
    <col min="2573" max="2573" width="3" style="25" customWidth="1"/>
    <col min="2574" max="2574" width="7.28515625" style="25" customWidth="1"/>
    <col min="2575" max="2575" width="6.7109375" style="25" customWidth="1"/>
    <col min="2576" max="2576" width="3.5703125" style="25" customWidth="1"/>
    <col min="2577" max="2577" width="5.28515625" style="25" customWidth="1"/>
    <col min="2578" max="2816" width="11.42578125" style="25"/>
    <col min="2817" max="2817" width="10.140625" style="25" customWidth="1"/>
    <col min="2818" max="2818" width="4.7109375" style="25" customWidth="1"/>
    <col min="2819" max="2819" width="11.42578125" style="25"/>
    <col min="2820" max="2820" width="7.42578125" style="25" customWidth="1"/>
    <col min="2821" max="2821" width="6.7109375" style="25" customWidth="1"/>
    <col min="2822" max="2822" width="8.140625" style="25" customWidth="1"/>
    <col min="2823" max="2823" width="8.42578125" style="25" customWidth="1"/>
    <col min="2824" max="2824" width="4.7109375" style="25" customWidth="1"/>
    <col min="2825" max="2825" width="7.5703125" style="25" customWidth="1"/>
    <col min="2826" max="2826" width="6.85546875" style="25" customWidth="1"/>
    <col min="2827" max="2827" width="5.42578125" style="25" customWidth="1"/>
    <col min="2828" max="2828" width="8.5703125" style="25" customWidth="1"/>
    <col min="2829" max="2829" width="3" style="25" customWidth="1"/>
    <col min="2830" max="2830" width="7.28515625" style="25" customWidth="1"/>
    <col min="2831" max="2831" width="6.7109375" style="25" customWidth="1"/>
    <col min="2832" max="2832" width="3.5703125" style="25" customWidth="1"/>
    <col min="2833" max="2833" width="5.28515625" style="25" customWidth="1"/>
    <col min="2834" max="3072" width="11.42578125" style="25"/>
    <col min="3073" max="3073" width="10.140625" style="25" customWidth="1"/>
    <col min="3074" max="3074" width="4.7109375" style="25" customWidth="1"/>
    <col min="3075" max="3075" width="11.42578125" style="25"/>
    <col min="3076" max="3076" width="7.42578125" style="25" customWidth="1"/>
    <col min="3077" max="3077" width="6.7109375" style="25" customWidth="1"/>
    <col min="3078" max="3078" width="8.140625" style="25" customWidth="1"/>
    <col min="3079" max="3079" width="8.42578125" style="25" customWidth="1"/>
    <col min="3080" max="3080" width="4.7109375" style="25" customWidth="1"/>
    <col min="3081" max="3081" width="7.5703125" style="25" customWidth="1"/>
    <col min="3082" max="3082" width="6.85546875" style="25" customWidth="1"/>
    <col min="3083" max="3083" width="5.42578125" style="25" customWidth="1"/>
    <col min="3084" max="3084" width="8.5703125" style="25" customWidth="1"/>
    <col min="3085" max="3085" width="3" style="25" customWidth="1"/>
    <col min="3086" max="3086" width="7.28515625" style="25" customWidth="1"/>
    <col min="3087" max="3087" width="6.7109375" style="25" customWidth="1"/>
    <col min="3088" max="3088" width="3.5703125" style="25" customWidth="1"/>
    <col min="3089" max="3089" width="5.28515625" style="25" customWidth="1"/>
    <col min="3090" max="3328" width="11.42578125" style="25"/>
    <col min="3329" max="3329" width="10.140625" style="25" customWidth="1"/>
    <col min="3330" max="3330" width="4.7109375" style="25" customWidth="1"/>
    <col min="3331" max="3331" width="11.42578125" style="25"/>
    <col min="3332" max="3332" width="7.42578125" style="25" customWidth="1"/>
    <col min="3333" max="3333" width="6.7109375" style="25" customWidth="1"/>
    <col min="3334" max="3334" width="8.140625" style="25" customWidth="1"/>
    <col min="3335" max="3335" width="8.42578125" style="25" customWidth="1"/>
    <col min="3336" max="3336" width="4.7109375" style="25" customWidth="1"/>
    <col min="3337" max="3337" width="7.5703125" style="25" customWidth="1"/>
    <col min="3338" max="3338" width="6.85546875" style="25" customWidth="1"/>
    <col min="3339" max="3339" width="5.42578125" style="25" customWidth="1"/>
    <col min="3340" max="3340" width="8.5703125" style="25" customWidth="1"/>
    <col min="3341" max="3341" width="3" style="25" customWidth="1"/>
    <col min="3342" max="3342" width="7.28515625" style="25" customWidth="1"/>
    <col min="3343" max="3343" width="6.7109375" style="25" customWidth="1"/>
    <col min="3344" max="3344" width="3.5703125" style="25" customWidth="1"/>
    <col min="3345" max="3345" width="5.28515625" style="25" customWidth="1"/>
    <col min="3346" max="3584" width="11.42578125" style="25"/>
    <col min="3585" max="3585" width="10.140625" style="25" customWidth="1"/>
    <col min="3586" max="3586" width="4.7109375" style="25" customWidth="1"/>
    <col min="3587" max="3587" width="11.42578125" style="25"/>
    <col min="3588" max="3588" width="7.42578125" style="25" customWidth="1"/>
    <col min="3589" max="3589" width="6.7109375" style="25" customWidth="1"/>
    <col min="3590" max="3590" width="8.140625" style="25" customWidth="1"/>
    <col min="3591" max="3591" width="8.42578125" style="25" customWidth="1"/>
    <col min="3592" max="3592" width="4.7109375" style="25" customWidth="1"/>
    <col min="3593" max="3593" width="7.5703125" style="25" customWidth="1"/>
    <col min="3594" max="3594" width="6.85546875" style="25" customWidth="1"/>
    <col min="3595" max="3595" width="5.42578125" style="25" customWidth="1"/>
    <col min="3596" max="3596" width="8.5703125" style="25" customWidth="1"/>
    <col min="3597" max="3597" width="3" style="25" customWidth="1"/>
    <col min="3598" max="3598" width="7.28515625" style="25" customWidth="1"/>
    <col min="3599" max="3599" width="6.7109375" style="25" customWidth="1"/>
    <col min="3600" max="3600" width="3.5703125" style="25" customWidth="1"/>
    <col min="3601" max="3601" width="5.28515625" style="25" customWidth="1"/>
    <col min="3602" max="3840" width="11.42578125" style="25"/>
    <col min="3841" max="3841" width="10.140625" style="25" customWidth="1"/>
    <col min="3842" max="3842" width="4.7109375" style="25" customWidth="1"/>
    <col min="3843" max="3843" width="11.42578125" style="25"/>
    <col min="3844" max="3844" width="7.42578125" style="25" customWidth="1"/>
    <col min="3845" max="3845" width="6.7109375" style="25" customWidth="1"/>
    <col min="3846" max="3846" width="8.140625" style="25" customWidth="1"/>
    <col min="3847" max="3847" width="8.42578125" style="25" customWidth="1"/>
    <col min="3848" max="3848" width="4.7109375" style="25" customWidth="1"/>
    <col min="3849" max="3849" width="7.5703125" style="25" customWidth="1"/>
    <col min="3850" max="3850" width="6.85546875" style="25" customWidth="1"/>
    <col min="3851" max="3851" width="5.42578125" style="25" customWidth="1"/>
    <col min="3852" max="3852" width="8.5703125" style="25" customWidth="1"/>
    <col min="3853" max="3853" width="3" style="25" customWidth="1"/>
    <col min="3854" max="3854" width="7.28515625" style="25" customWidth="1"/>
    <col min="3855" max="3855" width="6.7109375" style="25" customWidth="1"/>
    <col min="3856" max="3856" width="3.5703125" style="25" customWidth="1"/>
    <col min="3857" max="3857" width="5.28515625" style="25" customWidth="1"/>
    <col min="3858" max="4096" width="11.42578125" style="25"/>
    <col min="4097" max="4097" width="10.140625" style="25" customWidth="1"/>
    <col min="4098" max="4098" width="4.7109375" style="25" customWidth="1"/>
    <col min="4099" max="4099" width="11.42578125" style="25"/>
    <col min="4100" max="4100" width="7.42578125" style="25" customWidth="1"/>
    <col min="4101" max="4101" width="6.7109375" style="25" customWidth="1"/>
    <col min="4102" max="4102" width="8.140625" style="25" customWidth="1"/>
    <col min="4103" max="4103" width="8.42578125" style="25" customWidth="1"/>
    <col min="4104" max="4104" width="4.7109375" style="25" customWidth="1"/>
    <col min="4105" max="4105" width="7.5703125" style="25" customWidth="1"/>
    <col min="4106" max="4106" width="6.85546875" style="25" customWidth="1"/>
    <col min="4107" max="4107" width="5.42578125" style="25" customWidth="1"/>
    <col min="4108" max="4108" width="8.5703125" style="25" customWidth="1"/>
    <col min="4109" max="4109" width="3" style="25" customWidth="1"/>
    <col min="4110" max="4110" width="7.28515625" style="25" customWidth="1"/>
    <col min="4111" max="4111" width="6.7109375" style="25" customWidth="1"/>
    <col min="4112" max="4112" width="3.5703125" style="25" customWidth="1"/>
    <col min="4113" max="4113" width="5.28515625" style="25" customWidth="1"/>
    <col min="4114" max="4352" width="11.42578125" style="25"/>
    <col min="4353" max="4353" width="10.140625" style="25" customWidth="1"/>
    <col min="4354" max="4354" width="4.7109375" style="25" customWidth="1"/>
    <col min="4355" max="4355" width="11.42578125" style="25"/>
    <col min="4356" max="4356" width="7.42578125" style="25" customWidth="1"/>
    <col min="4357" max="4357" width="6.7109375" style="25" customWidth="1"/>
    <col min="4358" max="4358" width="8.140625" style="25" customWidth="1"/>
    <col min="4359" max="4359" width="8.42578125" style="25" customWidth="1"/>
    <col min="4360" max="4360" width="4.7109375" style="25" customWidth="1"/>
    <col min="4361" max="4361" width="7.5703125" style="25" customWidth="1"/>
    <col min="4362" max="4362" width="6.85546875" style="25" customWidth="1"/>
    <col min="4363" max="4363" width="5.42578125" style="25" customWidth="1"/>
    <col min="4364" max="4364" width="8.5703125" style="25" customWidth="1"/>
    <col min="4365" max="4365" width="3" style="25" customWidth="1"/>
    <col min="4366" max="4366" width="7.28515625" style="25" customWidth="1"/>
    <col min="4367" max="4367" width="6.7109375" style="25" customWidth="1"/>
    <col min="4368" max="4368" width="3.5703125" style="25" customWidth="1"/>
    <col min="4369" max="4369" width="5.28515625" style="25" customWidth="1"/>
    <col min="4370" max="4608" width="11.42578125" style="25"/>
    <col min="4609" max="4609" width="10.140625" style="25" customWidth="1"/>
    <col min="4610" max="4610" width="4.7109375" style="25" customWidth="1"/>
    <col min="4611" max="4611" width="11.42578125" style="25"/>
    <col min="4612" max="4612" width="7.42578125" style="25" customWidth="1"/>
    <col min="4613" max="4613" width="6.7109375" style="25" customWidth="1"/>
    <col min="4614" max="4614" width="8.140625" style="25" customWidth="1"/>
    <col min="4615" max="4615" width="8.42578125" style="25" customWidth="1"/>
    <col min="4616" max="4616" width="4.7109375" style="25" customWidth="1"/>
    <col min="4617" max="4617" width="7.5703125" style="25" customWidth="1"/>
    <col min="4618" max="4618" width="6.85546875" style="25" customWidth="1"/>
    <col min="4619" max="4619" width="5.42578125" style="25" customWidth="1"/>
    <col min="4620" max="4620" width="8.5703125" style="25" customWidth="1"/>
    <col min="4621" max="4621" width="3" style="25" customWidth="1"/>
    <col min="4622" max="4622" width="7.28515625" style="25" customWidth="1"/>
    <col min="4623" max="4623" width="6.7109375" style="25" customWidth="1"/>
    <col min="4624" max="4624" width="3.5703125" style="25" customWidth="1"/>
    <col min="4625" max="4625" width="5.28515625" style="25" customWidth="1"/>
    <col min="4626" max="4864" width="11.42578125" style="25"/>
    <col min="4865" max="4865" width="10.140625" style="25" customWidth="1"/>
    <col min="4866" max="4866" width="4.7109375" style="25" customWidth="1"/>
    <col min="4867" max="4867" width="11.42578125" style="25"/>
    <col min="4868" max="4868" width="7.42578125" style="25" customWidth="1"/>
    <col min="4869" max="4869" width="6.7109375" style="25" customWidth="1"/>
    <col min="4870" max="4870" width="8.140625" style="25" customWidth="1"/>
    <col min="4871" max="4871" width="8.42578125" style="25" customWidth="1"/>
    <col min="4872" max="4872" width="4.7109375" style="25" customWidth="1"/>
    <col min="4873" max="4873" width="7.5703125" style="25" customWidth="1"/>
    <col min="4874" max="4874" width="6.85546875" style="25" customWidth="1"/>
    <col min="4875" max="4875" width="5.42578125" style="25" customWidth="1"/>
    <col min="4876" max="4876" width="8.5703125" style="25" customWidth="1"/>
    <col min="4877" max="4877" width="3" style="25" customWidth="1"/>
    <col min="4878" max="4878" width="7.28515625" style="25" customWidth="1"/>
    <col min="4879" max="4879" width="6.7109375" style="25" customWidth="1"/>
    <col min="4880" max="4880" width="3.5703125" style="25" customWidth="1"/>
    <col min="4881" max="4881" width="5.28515625" style="25" customWidth="1"/>
    <col min="4882" max="5120" width="11.42578125" style="25"/>
    <col min="5121" max="5121" width="10.140625" style="25" customWidth="1"/>
    <col min="5122" max="5122" width="4.7109375" style="25" customWidth="1"/>
    <col min="5123" max="5123" width="11.42578125" style="25"/>
    <col min="5124" max="5124" width="7.42578125" style="25" customWidth="1"/>
    <col min="5125" max="5125" width="6.7109375" style="25" customWidth="1"/>
    <col min="5126" max="5126" width="8.140625" style="25" customWidth="1"/>
    <col min="5127" max="5127" width="8.42578125" style="25" customWidth="1"/>
    <col min="5128" max="5128" width="4.7109375" style="25" customWidth="1"/>
    <col min="5129" max="5129" width="7.5703125" style="25" customWidth="1"/>
    <col min="5130" max="5130" width="6.85546875" style="25" customWidth="1"/>
    <col min="5131" max="5131" width="5.42578125" style="25" customWidth="1"/>
    <col min="5132" max="5132" width="8.5703125" style="25" customWidth="1"/>
    <col min="5133" max="5133" width="3" style="25" customWidth="1"/>
    <col min="5134" max="5134" width="7.28515625" style="25" customWidth="1"/>
    <col min="5135" max="5135" width="6.7109375" style="25" customWidth="1"/>
    <col min="5136" max="5136" width="3.5703125" style="25" customWidth="1"/>
    <col min="5137" max="5137" width="5.28515625" style="25" customWidth="1"/>
    <col min="5138" max="5376" width="11.42578125" style="25"/>
    <col min="5377" max="5377" width="10.140625" style="25" customWidth="1"/>
    <col min="5378" max="5378" width="4.7109375" style="25" customWidth="1"/>
    <col min="5379" max="5379" width="11.42578125" style="25"/>
    <col min="5380" max="5380" width="7.42578125" style="25" customWidth="1"/>
    <col min="5381" max="5381" width="6.7109375" style="25" customWidth="1"/>
    <col min="5382" max="5382" width="8.140625" style="25" customWidth="1"/>
    <col min="5383" max="5383" width="8.42578125" style="25" customWidth="1"/>
    <col min="5384" max="5384" width="4.7109375" style="25" customWidth="1"/>
    <col min="5385" max="5385" width="7.5703125" style="25" customWidth="1"/>
    <col min="5386" max="5386" width="6.85546875" style="25" customWidth="1"/>
    <col min="5387" max="5387" width="5.42578125" style="25" customWidth="1"/>
    <col min="5388" max="5388" width="8.5703125" style="25" customWidth="1"/>
    <col min="5389" max="5389" width="3" style="25" customWidth="1"/>
    <col min="5390" max="5390" width="7.28515625" style="25" customWidth="1"/>
    <col min="5391" max="5391" width="6.7109375" style="25" customWidth="1"/>
    <col min="5392" max="5392" width="3.5703125" style="25" customWidth="1"/>
    <col min="5393" max="5393" width="5.28515625" style="25" customWidth="1"/>
    <col min="5394" max="5632" width="11.42578125" style="25"/>
    <col min="5633" max="5633" width="10.140625" style="25" customWidth="1"/>
    <col min="5634" max="5634" width="4.7109375" style="25" customWidth="1"/>
    <col min="5635" max="5635" width="11.42578125" style="25"/>
    <col min="5636" max="5636" width="7.42578125" style="25" customWidth="1"/>
    <col min="5637" max="5637" width="6.7109375" style="25" customWidth="1"/>
    <col min="5638" max="5638" width="8.140625" style="25" customWidth="1"/>
    <col min="5639" max="5639" width="8.42578125" style="25" customWidth="1"/>
    <col min="5640" max="5640" width="4.7109375" style="25" customWidth="1"/>
    <col min="5641" max="5641" width="7.5703125" style="25" customWidth="1"/>
    <col min="5642" max="5642" width="6.85546875" style="25" customWidth="1"/>
    <col min="5643" max="5643" width="5.42578125" style="25" customWidth="1"/>
    <col min="5644" max="5644" width="8.5703125" style="25" customWidth="1"/>
    <col min="5645" max="5645" width="3" style="25" customWidth="1"/>
    <col min="5646" max="5646" width="7.28515625" style="25" customWidth="1"/>
    <col min="5647" max="5647" width="6.7109375" style="25" customWidth="1"/>
    <col min="5648" max="5648" width="3.5703125" style="25" customWidth="1"/>
    <col min="5649" max="5649" width="5.28515625" style="25" customWidth="1"/>
    <col min="5650" max="5888" width="11.42578125" style="25"/>
    <col min="5889" max="5889" width="10.140625" style="25" customWidth="1"/>
    <col min="5890" max="5890" width="4.7109375" style="25" customWidth="1"/>
    <col min="5891" max="5891" width="11.42578125" style="25"/>
    <col min="5892" max="5892" width="7.42578125" style="25" customWidth="1"/>
    <col min="5893" max="5893" width="6.7109375" style="25" customWidth="1"/>
    <col min="5894" max="5894" width="8.140625" style="25" customWidth="1"/>
    <col min="5895" max="5895" width="8.42578125" style="25" customWidth="1"/>
    <col min="5896" max="5896" width="4.7109375" style="25" customWidth="1"/>
    <col min="5897" max="5897" width="7.5703125" style="25" customWidth="1"/>
    <col min="5898" max="5898" width="6.85546875" style="25" customWidth="1"/>
    <col min="5899" max="5899" width="5.42578125" style="25" customWidth="1"/>
    <col min="5900" max="5900" width="8.5703125" style="25" customWidth="1"/>
    <col min="5901" max="5901" width="3" style="25" customWidth="1"/>
    <col min="5902" max="5902" width="7.28515625" style="25" customWidth="1"/>
    <col min="5903" max="5903" width="6.7109375" style="25" customWidth="1"/>
    <col min="5904" max="5904" width="3.5703125" style="25" customWidth="1"/>
    <col min="5905" max="5905" width="5.28515625" style="25" customWidth="1"/>
    <col min="5906" max="6144" width="11.42578125" style="25"/>
    <col min="6145" max="6145" width="10.140625" style="25" customWidth="1"/>
    <col min="6146" max="6146" width="4.7109375" style="25" customWidth="1"/>
    <col min="6147" max="6147" width="11.42578125" style="25"/>
    <col min="6148" max="6148" width="7.42578125" style="25" customWidth="1"/>
    <col min="6149" max="6149" width="6.7109375" style="25" customWidth="1"/>
    <col min="6150" max="6150" width="8.140625" style="25" customWidth="1"/>
    <col min="6151" max="6151" width="8.42578125" style="25" customWidth="1"/>
    <col min="6152" max="6152" width="4.7109375" style="25" customWidth="1"/>
    <col min="6153" max="6153" width="7.5703125" style="25" customWidth="1"/>
    <col min="6154" max="6154" width="6.85546875" style="25" customWidth="1"/>
    <col min="6155" max="6155" width="5.42578125" style="25" customWidth="1"/>
    <col min="6156" max="6156" width="8.5703125" style="25" customWidth="1"/>
    <col min="6157" max="6157" width="3" style="25" customWidth="1"/>
    <col min="6158" max="6158" width="7.28515625" style="25" customWidth="1"/>
    <col min="6159" max="6159" width="6.7109375" style="25" customWidth="1"/>
    <col min="6160" max="6160" width="3.5703125" style="25" customWidth="1"/>
    <col min="6161" max="6161" width="5.28515625" style="25" customWidth="1"/>
    <col min="6162" max="6400" width="11.42578125" style="25"/>
    <col min="6401" max="6401" width="10.140625" style="25" customWidth="1"/>
    <col min="6402" max="6402" width="4.7109375" style="25" customWidth="1"/>
    <col min="6403" max="6403" width="11.42578125" style="25"/>
    <col min="6404" max="6404" width="7.42578125" style="25" customWidth="1"/>
    <col min="6405" max="6405" width="6.7109375" style="25" customWidth="1"/>
    <col min="6406" max="6406" width="8.140625" style="25" customWidth="1"/>
    <col min="6407" max="6407" width="8.42578125" style="25" customWidth="1"/>
    <col min="6408" max="6408" width="4.7109375" style="25" customWidth="1"/>
    <col min="6409" max="6409" width="7.5703125" style="25" customWidth="1"/>
    <col min="6410" max="6410" width="6.85546875" style="25" customWidth="1"/>
    <col min="6411" max="6411" width="5.42578125" style="25" customWidth="1"/>
    <col min="6412" max="6412" width="8.5703125" style="25" customWidth="1"/>
    <col min="6413" max="6413" width="3" style="25" customWidth="1"/>
    <col min="6414" max="6414" width="7.28515625" style="25" customWidth="1"/>
    <col min="6415" max="6415" width="6.7109375" style="25" customWidth="1"/>
    <col min="6416" max="6416" width="3.5703125" style="25" customWidth="1"/>
    <col min="6417" max="6417" width="5.28515625" style="25" customWidth="1"/>
    <col min="6418" max="6656" width="11.42578125" style="25"/>
    <col min="6657" max="6657" width="10.140625" style="25" customWidth="1"/>
    <col min="6658" max="6658" width="4.7109375" style="25" customWidth="1"/>
    <col min="6659" max="6659" width="11.42578125" style="25"/>
    <col min="6660" max="6660" width="7.42578125" style="25" customWidth="1"/>
    <col min="6661" max="6661" width="6.7109375" style="25" customWidth="1"/>
    <col min="6662" max="6662" width="8.140625" style="25" customWidth="1"/>
    <col min="6663" max="6663" width="8.42578125" style="25" customWidth="1"/>
    <col min="6664" max="6664" width="4.7109375" style="25" customWidth="1"/>
    <col min="6665" max="6665" width="7.5703125" style="25" customWidth="1"/>
    <col min="6666" max="6666" width="6.85546875" style="25" customWidth="1"/>
    <col min="6667" max="6667" width="5.42578125" style="25" customWidth="1"/>
    <col min="6668" max="6668" width="8.5703125" style="25" customWidth="1"/>
    <col min="6669" max="6669" width="3" style="25" customWidth="1"/>
    <col min="6670" max="6670" width="7.28515625" style="25" customWidth="1"/>
    <col min="6671" max="6671" width="6.7109375" style="25" customWidth="1"/>
    <col min="6672" max="6672" width="3.5703125" style="25" customWidth="1"/>
    <col min="6673" max="6673" width="5.28515625" style="25" customWidth="1"/>
    <col min="6674" max="6912" width="11.42578125" style="25"/>
    <col min="6913" max="6913" width="10.140625" style="25" customWidth="1"/>
    <col min="6914" max="6914" width="4.7109375" style="25" customWidth="1"/>
    <col min="6915" max="6915" width="11.42578125" style="25"/>
    <col min="6916" max="6916" width="7.42578125" style="25" customWidth="1"/>
    <col min="6917" max="6917" width="6.7109375" style="25" customWidth="1"/>
    <col min="6918" max="6918" width="8.140625" style="25" customWidth="1"/>
    <col min="6919" max="6919" width="8.42578125" style="25" customWidth="1"/>
    <col min="6920" max="6920" width="4.7109375" style="25" customWidth="1"/>
    <col min="6921" max="6921" width="7.5703125" style="25" customWidth="1"/>
    <col min="6922" max="6922" width="6.85546875" style="25" customWidth="1"/>
    <col min="6923" max="6923" width="5.42578125" style="25" customWidth="1"/>
    <col min="6924" max="6924" width="8.5703125" style="25" customWidth="1"/>
    <col min="6925" max="6925" width="3" style="25" customWidth="1"/>
    <col min="6926" max="6926" width="7.28515625" style="25" customWidth="1"/>
    <col min="6927" max="6927" width="6.7109375" style="25" customWidth="1"/>
    <col min="6928" max="6928" width="3.5703125" style="25" customWidth="1"/>
    <col min="6929" max="6929" width="5.28515625" style="25" customWidth="1"/>
    <col min="6930" max="7168" width="11.42578125" style="25"/>
    <col min="7169" max="7169" width="10.140625" style="25" customWidth="1"/>
    <col min="7170" max="7170" width="4.7109375" style="25" customWidth="1"/>
    <col min="7171" max="7171" width="11.42578125" style="25"/>
    <col min="7172" max="7172" width="7.42578125" style="25" customWidth="1"/>
    <col min="7173" max="7173" width="6.7109375" style="25" customWidth="1"/>
    <col min="7174" max="7174" width="8.140625" style="25" customWidth="1"/>
    <col min="7175" max="7175" width="8.42578125" style="25" customWidth="1"/>
    <col min="7176" max="7176" width="4.7109375" style="25" customWidth="1"/>
    <col min="7177" max="7177" width="7.5703125" style="25" customWidth="1"/>
    <col min="7178" max="7178" width="6.85546875" style="25" customWidth="1"/>
    <col min="7179" max="7179" width="5.42578125" style="25" customWidth="1"/>
    <col min="7180" max="7180" width="8.5703125" style="25" customWidth="1"/>
    <col min="7181" max="7181" width="3" style="25" customWidth="1"/>
    <col min="7182" max="7182" width="7.28515625" style="25" customWidth="1"/>
    <col min="7183" max="7183" width="6.7109375" style="25" customWidth="1"/>
    <col min="7184" max="7184" width="3.5703125" style="25" customWidth="1"/>
    <col min="7185" max="7185" width="5.28515625" style="25" customWidth="1"/>
    <col min="7186" max="7424" width="11.42578125" style="25"/>
    <col min="7425" max="7425" width="10.140625" style="25" customWidth="1"/>
    <col min="7426" max="7426" width="4.7109375" style="25" customWidth="1"/>
    <col min="7427" max="7427" width="11.42578125" style="25"/>
    <col min="7428" max="7428" width="7.42578125" style="25" customWidth="1"/>
    <col min="7429" max="7429" width="6.7109375" style="25" customWidth="1"/>
    <col min="7430" max="7430" width="8.140625" style="25" customWidth="1"/>
    <col min="7431" max="7431" width="8.42578125" style="25" customWidth="1"/>
    <col min="7432" max="7432" width="4.7109375" style="25" customWidth="1"/>
    <col min="7433" max="7433" width="7.5703125" style="25" customWidth="1"/>
    <col min="7434" max="7434" width="6.85546875" style="25" customWidth="1"/>
    <col min="7435" max="7435" width="5.42578125" style="25" customWidth="1"/>
    <col min="7436" max="7436" width="8.5703125" style="25" customWidth="1"/>
    <col min="7437" max="7437" width="3" style="25" customWidth="1"/>
    <col min="7438" max="7438" width="7.28515625" style="25" customWidth="1"/>
    <col min="7439" max="7439" width="6.7109375" style="25" customWidth="1"/>
    <col min="7440" max="7440" width="3.5703125" style="25" customWidth="1"/>
    <col min="7441" max="7441" width="5.28515625" style="25" customWidth="1"/>
    <col min="7442" max="7680" width="11.42578125" style="25"/>
    <col min="7681" max="7681" width="10.140625" style="25" customWidth="1"/>
    <col min="7682" max="7682" width="4.7109375" style="25" customWidth="1"/>
    <col min="7683" max="7683" width="11.42578125" style="25"/>
    <col min="7684" max="7684" width="7.42578125" style="25" customWidth="1"/>
    <col min="7685" max="7685" width="6.7109375" style="25" customWidth="1"/>
    <col min="7686" max="7686" width="8.140625" style="25" customWidth="1"/>
    <col min="7687" max="7687" width="8.42578125" style="25" customWidth="1"/>
    <col min="7688" max="7688" width="4.7109375" style="25" customWidth="1"/>
    <col min="7689" max="7689" width="7.5703125" style="25" customWidth="1"/>
    <col min="7690" max="7690" width="6.85546875" style="25" customWidth="1"/>
    <col min="7691" max="7691" width="5.42578125" style="25" customWidth="1"/>
    <col min="7692" max="7692" width="8.5703125" style="25" customWidth="1"/>
    <col min="7693" max="7693" width="3" style="25" customWidth="1"/>
    <col min="7694" max="7694" width="7.28515625" style="25" customWidth="1"/>
    <col min="7695" max="7695" width="6.7109375" style="25" customWidth="1"/>
    <col min="7696" max="7696" width="3.5703125" style="25" customWidth="1"/>
    <col min="7697" max="7697" width="5.28515625" style="25" customWidth="1"/>
    <col min="7698" max="7936" width="11.42578125" style="25"/>
    <col min="7937" max="7937" width="10.140625" style="25" customWidth="1"/>
    <col min="7938" max="7938" width="4.7109375" style="25" customWidth="1"/>
    <col min="7939" max="7939" width="11.42578125" style="25"/>
    <col min="7940" max="7940" width="7.42578125" style="25" customWidth="1"/>
    <col min="7941" max="7941" width="6.7109375" style="25" customWidth="1"/>
    <col min="7942" max="7942" width="8.140625" style="25" customWidth="1"/>
    <col min="7943" max="7943" width="8.42578125" style="25" customWidth="1"/>
    <col min="7944" max="7944" width="4.7109375" style="25" customWidth="1"/>
    <col min="7945" max="7945" width="7.5703125" style="25" customWidth="1"/>
    <col min="7946" max="7946" width="6.85546875" style="25" customWidth="1"/>
    <col min="7947" max="7947" width="5.42578125" style="25" customWidth="1"/>
    <col min="7948" max="7948" width="8.5703125" style="25" customWidth="1"/>
    <col min="7949" max="7949" width="3" style="25" customWidth="1"/>
    <col min="7950" max="7950" width="7.28515625" style="25" customWidth="1"/>
    <col min="7951" max="7951" width="6.7109375" style="25" customWidth="1"/>
    <col min="7952" max="7952" width="3.5703125" style="25" customWidth="1"/>
    <col min="7953" max="7953" width="5.28515625" style="25" customWidth="1"/>
    <col min="7954" max="8192" width="11.42578125" style="25"/>
    <col min="8193" max="8193" width="10.140625" style="25" customWidth="1"/>
    <col min="8194" max="8194" width="4.7109375" style="25" customWidth="1"/>
    <col min="8195" max="8195" width="11.42578125" style="25"/>
    <col min="8196" max="8196" width="7.42578125" style="25" customWidth="1"/>
    <col min="8197" max="8197" width="6.7109375" style="25" customWidth="1"/>
    <col min="8198" max="8198" width="8.140625" style="25" customWidth="1"/>
    <col min="8199" max="8199" width="8.42578125" style="25" customWidth="1"/>
    <col min="8200" max="8200" width="4.7109375" style="25" customWidth="1"/>
    <col min="8201" max="8201" width="7.5703125" style="25" customWidth="1"/>
    <col min="8202" max="8202" width="6.85546875" style="25" customWidth="1"/>
    <col min="8203" max="8203" width="5.42578125" style="25" customWidth="1"/>
    <col min="8204" max="8204" width="8.5703125" style="25" customWidth="1"/>
    <col min="8205" max="8205" width="3" style="25" customWidth="1"/>
    <col min="8206" max="8206" width="7.28515625" style="25" customWidth="1"/>
    <col min="8207" max="8207" width="6.7109375" style="25" customWidth="1"/>
    <col min="8208" max="8208" width="3.5703125" style="25" customWidth="1"/>
    <col min="8209" max="8209" width="5.28515625" style="25" customWidth="1"/>
    <col min="8210" max="8448" width="11.42578125" style="25"/>
    <col min="8449" max="8449" width="10.140625" style="25" customWidth="1"/>
    <col min="8450" max="8450" width="4.7109375" style="25" customWidth="1"/>
    <col min="8451" max="8451" width="11.42578125" style="25"/>
    <col min="8452" max="8452" width="7.42578125" style="25" customWidth="1"/>
    <col min="8453" max="8453" width="6.7109375" style="25" customWidth="1"/>
    <col min="8454" max="8454" width="8.140625" style="25" customWidth="1"/>
    <col min="8455" max="8455" width="8.42578125" style="25" customWidth="1"/>
    <col min="8456" max="8456" width="4.7109375" style="25" customWidth="1"/>
    <col min="8457" max="8457" width="7.5703125" style="25" customWidth="1"/>
    <col min="8458" max="8458" width="6.85546875" style="25" customWidth="1"/>
    <col min="8459" max="8459" width="5.42578125" style="25" customWidth="1"/>
    <col min="8460" max="8460" width="8.5703125" style="25" customWidth="1"/>
    <col min="8461" max="8461" width="3" style="25" customWidth="1"/>
    <col min="8462" max="8462" width="7.28515625" style="25" customWidth="1"/>
    <col min="8463" max="8463" width="6.7109375" style="25" customWidth="1"/>
    <col min="8464" max="8464" width="3.5703125" style="25" customWidth="1"/>
    <col min="8465" max="8465" width="5.28515625" style="25" customWidth="1"/>
    <col min="8466" max="8704" width="11.42578125" style="25"/>
    <col min="8705" max="8705" width="10.140625" style="25" customWidth="1"/>
    <col min="8706" max="8706" width="4.7109375" style="25" customWidth="1"/>
    <col min="8707" max="8707" width="11.42578125" style="25"/>
    <col min="8708" max="8708" width="7.42578125" style="25" customWidth="1"/>
    <col min="8709" max="8709" width="6.7109375" style="25" customWidth="1"/>
    <col min="8710" max="8710" width="8.140625" style="25" customWidth="1"/>
    <col min="8711" max="8711" width="8.42578125" style="25" customWidth="1"/>
    <col min="8712" max="8712" width="4.7109375" style="25" customWidth="1"/>
    <col min="8713" max="8713" width="7.5703125" style="25" customWidth="1"/>
    <col min="8714" max="8714" width="6.85546875" style="25" customWidth="1"/>
    <col min="8715" max="8715" width="5.42578125" style="25" customWidth="1"/>
    <col min="8716" max="8716" width="8.5703125" style="25" customWidth="1"/>
    <col min="8717" max="8717" width="3" style="25" customWidth="1"/>
    <col min="8718" max="8718" width="7.28515625" style="25" customWidth="1"/>
    <col min="8719" max="8719" width="6.7109375" style="25" customWidth="1"/>
    <col min="8720" max="8720" width="3.5703125" style="25" customWidth="1"/>
    <col min="8721" max="8721" width="5.28515625" style="25" customWidth="1"/>
    <col min="8722" max="8960" width="11.42578125" style="25"/>
    <col min="8961" max="8961" width="10.140625" style="25" customWidth="1"/>
    <col min="8962" max="8962" width="4.7109375" style="25" customWidth="1"/>
    <col min="8963" max="8963" width="11.42578125" style="25"/>
    <col min="8964" max="8964" width="7.42578125" style="25" customWidth="1"/>
    <col min="8965" max="8965" width="6.7109375" style="25" customWidth="1"/>
    <col min="8966" max="8966" width="8.140625" style="25" customWidth="1"/>
    <col min="8967" max="8967" width="8.42578125" style="25" customWidth="1"/>
    <col min="8968" max="8968" width="4.7109375" style="25" customWidth="1"/>
    <col min="8969" max="8969" width="7.5703125" style="25" customWidth="1"/>
    <col min="8970" max="8970" width="6.85546875" style="25" customWidth="1"/>
    <col min="8971" max="8971" width="5.42578125" style="25" customWidth="1"/>
    <col min="8972" max="8972" width="8.5703125" style="25" customWidth="1"/>
    <col min="8973" max="8973" width="3" style="25" customWidth="1"/>
    <col min="8974" max="8974" width="7.28515625" style="25" customWidth="1"/>
    <col min="8975" max="8975" width="6.7109375" style="25" customWidth="1"/>
    <col min="8976" max="8976" width="3.5703125" style="25" customWidth="1"/>
    <col min="8977" max="8977" width="5.28515625" style="25" customWidth="1"/>
    <col min="8978" max="9216" width="11.42578125" style="25"/>
    <col min="9217" max="9217" width="10.140625" style="25" customWidth="1"/>
    <col min="9218" max="9218" width="4.7109375" style="25" customWidth="1"/>
    <col min="9219" max="9219" width="11.42578125" style="25"/>
    <col min="9220" max="9220" width="7.42578125" style="25" customWidth="1"/>
    <col min="9221" max="9221" width="6.7109375" style="25" customWidth="1"/>
    <col min="9222" max="9222" width="8.140625" style="25" customWidth="1"/>
    <col min="9223" max="9223" width="8.42578125" style="25" customWidth="1"/>
    <col min="9224" max="9224" width="4.7109375" style="25" customWidth="1"/>
    <col min="9225" max="9225" width="7.5703125" style="25" customWidth="1"/>
    <col min="9226" max="9226" width="6.85546875" style="25" customWidth="1"/>
    <col min="9227" max="9227" width="5.42578125" style="25" customWidth="1"/>
    <col min="9228" max="9228" width="8.5703125" style="25" customWidth="1"/>
    <col min="9229" max="9229" width="3" style="25" customWidth="1"/>
    <col min="9230" max="9230" width="7.28515625" style="25" customWidth="1"/>
    <col min="9231" max="9231" width="6.7109375" style="25" customWidth="1"/>
    <col min="9232" max="9232" width="3.5703125" style="25" customWidth="1"/>
    <col min="9233" max="9233" width="5.28515625" style="25" customWidth="1"/>
    <col min="9234" max="9472" width="11.42578125" style="25"/>
    <col min="9473" max="9473" width="10.140625" style="25" customWidth="1"/>
    <col min="9474" max="9474" width="4.7109375" style="25" customWidth="1"/>
    <col min="9475" max="9475" width="11.42578125" style="25"/>
    <col min="9476" max="9476" width="7.42578125" style="25" customWidth="1"/>
    <col min="9477" max="9477" width="6.7109375" style="25" customWidth="1"/>
    <col min="9478" max="9478" width="8.140625" style="25" customWidth="1"/>
    <col min="9479" max="9479" width="8.42578125" style="25" customWidth="1"/>
    <col min="9480" max="9480" width="4.7109375" style="25" customWidth="1"/>
    <col min="9481" max="9481" width="7.5703125" style="25" customWidth="1"/>
    <col min="9482" max="9482" width="6.85546875" style="25" customWidth="1"/>
    <col min="9483" max="9483" width="5.42578125" style="25" customWidth="1"/>
    <col min="9484" max="9484" width="8.5703125" style="25" customWidth="1"/>
    <col min="9485" max="9485" width="3" style="25" customWidth="1"/>
    <col min="9486" max="9486" width="7.28515625" style="25" customWidth="1"/>
    <col min="9487" max="9487" width="6.7109375" style="25" customWidth="1"/>
    <col min="9488" max="9488" width="3.5703125" style="25" customWidth="1"/>
    <col min="9489" max="9489" width="5.28515625" style="25" customWidth="1"/>
    <col min="9490" max="9728" width="11.42578125" style="25"/>
    <col min="9729" max="9729" width="10.140625" style="25" customWidth="1"/>
    <col min="9730" max="9730" width="4.7109375" style="25" customWidth="1"/>
    <col min="9731" max="9731" width="11.42578125" style="25"/>
    <col min="9732" max="9732" width="7.42578125" style="25" customWidth="1"/>
    <col min="9733" max="9733" width="6.7109375" style="25" customWidth="1"/>
    <col min="9734" max="9734" width="8.140625" style="25" customWidth="1"/>
    <col min="9735" max="9735" width="8.42578125" style="25" customWidth="1"/>
    <col min="9736" max="9736" width="4.7109375" style="25" customWidth="1"/>
    <col min="9737" max="9737" width="7.5703125" style="25" customWidth="1"/>
    <col min="9738" max="9738" width="6.85546875" style="25" customWidth="1"/>
    <col min="9739" max="9739" width="5.42578125" style="25" customWidth="1"/>
    <col min="9740" max="9740" width="8.5703125" style="25" customWidth="1"/>
    <col min="9741" max="9741" width="3" style="25" customWidth="1"/>
    <col min="9742" max="9742" width="7.28515625" style="25" customWidth="1"/>
    <col min="9743" max="9743" width="6.7109375" style="25" customWidth="1"/>
    <col min="9744" max="9744" width="3.5703125" style="25" customWidth="1"/>
    <col min="9745" max="9745" width="5.28515625" style="25" customWidth="1"/>
    <col min="9746" max="9984" width="11.42578125" style="25"/>
    <col min="9985" max="9985" width="10.140625" style="25" customWidth="1"/>
    <col min="9986" max="9986" width="4.7109375" style="25" customWidth="1"/>
    <col min="9987" max="9987" width="11.42578125" style="25"/>
    <col min="9988" max="9988" width="7.42578125" style="25" customWidth="1"/>
    <col min="9989" max="9989" width="6.7109375" style="25" customWidth="1"/>
    <col min="9990" max="9990" width="8.140625" style="25" customWidth="1"/>
    <col min="9991" max="9991" width="8.42578125" style="25" customWidth="1"/>
    <col min="9992" max="9992" width="4.7109375" style="25" customWidth="1"/>
    <col min="9993" max="9993" width="7.5703125" style="25" customWidth="1"/>
    <col min="9994" max="9994" width="6.85546875" style="25" customWidth="1"/>
    <col min="9995" max="9995" width="5.42578125" style="25" customWidth="1"/>
    <col min="9996" max="9996" width="8.5703125" style="25" customWidth="1"/>
    <col min="9997" max="9997" width="3" style="25" customWidth="1"/>
    <col min="9998" max="9998" width="7.28515625" style="25" customWidth="1"/>
    <col min="9999" max="9999" width="6.7109375" style="25" customWidth="1"/>
    <col min="10000" max="10000" width="3.5703125" style="25" customWidth="1"/>
    <col min="10001" max="10001" width="5.28515625" style="25" customWidth="1"/>
    <col min="10002" max="10240" width="11.42578125" style="25"/>
    <col min="10241" max="10241" width="10.140625" style="25" customWidth="1"/>
    <col min="10242" max="10242" width="4.7109375" style="25" customWidth="1"/>
    <col min="10243" max="10243" width="11.42578125" style="25"/>
    <col min="10244" max="10244" width="7.42578125" style="25" customWidth="1"/>
    <col min="10245" max="10245" width="6.7109375" style="25" customWidth="1"/>
    <col min="10246" max="10246" width="8.140625" style="25" customWidth="1"/>
    <col min="10247" max="10247" width="8.42578125" style="25" customWidth="1"/>
    <col min="10248" max="10248" width="4.7109375" style="25" customWidth="1"/>
    <col min="10249" max="10249" width="7.5703125" style="25" customWidth="1"/>
    <col min="10250" max="10250" width="6.85546875" style="25" customWidth="1"/>
    <col min="10251" max="10251" width="5.42578125" style="25" customWidth="1"/>
    <col min="10252" max="10252" width="8.5703125" style="25" customWidth="1"/>
    <col min="10253" max="10253" width="3" style="25" customWidth="1"/>
    <col min="10254" max="10254" width="7.28515625" style="25" customWidth="1"/>
    <col min="10255" max="10255" width="6.7109375" style="25" customWidth="1"/>
    <col min="10256" max="10256" width="3.5703125" style="25" customWidth="1"/>
    <col min="10257" max="10257" width="5.28515625" style="25" customWidth="1"/>
    <col min="10258" max="10496" width="11.42578125" style="25"/>
    <col min="10497" max="10497" width="10.140625" style="25" customWidth="1"/>
    <col min="10498" max="10498" width="4.7109375" style="25" customWidth="1"/>
    <col min="10499" max="10499" width="11.42578125" style="25"/>
    <col min="10500" max="10500" width="7.42578125" style="25" customWidth="1"/>
    <col min="10501" max="10501" width="6.7109375" style="25" customWidth="1"/>
    <col min="10502" max="10502" width="8.140625" style="25" customWidth="1"/>
    <col min="10503" max="10503" width="8.42578125" style="25" customWidth="1"/>
    <col min="10504" max="10504" width="4.7109375" style="25" customWidth="1"/>
    <col min="10505" max="10505" width="7.5703125" style="25" customWidth="1"/>
    <col min="10506" max="10506" width="6.85546875" style="25" customWidth="1"/>
    <col min="10507" max="10507" width="5.42578125" style="25" customWidth="1"/>
    <col min="10508" max="10508" width="8.5703125" style="25" customWidth="1"/>
    <col min="10509" max="10509" width="3" style="25" customWidth="1"/>
    <col min="10510" max="10510" width="7.28515625" style="25" customWidth="1"/>
    <col min="10511" max="10511" width="6.7109375" style="25" customWidth="1"/>
    <col min="10512" max="10512" width="3.5703125" style="25" customWidth="1"/>
    <col min="10513" max="10513" width="5.28515625" style="25" customWidth="1"/>
    <col min="10514" max="10752" width="11.42578125" style="25"/>
    <col min="10753" max="10753" width="10.140625" style="25" customWidth="1"/>
    <col min="10754" max="10754" width="4.7109375" style="25" customWidth="1"/>
    <col min="10755" max="10755" width="11.42578125" style="25"/>
    <col min="10756" max="10756" width="7.42578125" style="25" customWidth="1"/>
    <col min="10757" max="10757" width="6.7109375" style="25" customWidth="1"/>
    <col min="10758" max="10758" width="8.140625" style="25" customWidth="1"/>
    <col min="10759" max="10759" width="8.42578125" style="25" customWidth="1"/>
    <col min="10760" max="10760" width="4.7109375" style="25" customWidth="1"/>
    <col min="10761" max="10761" width="7.5703125" style="25" customWidth="1"/>
    <col min="10762" max="10762" width="6.85546875" style="25" customWidth="1"/>
    <col min="10763" max="10763" width="5.42578125" style="25" customWidth="1"/>
    <col min="10764" max="10764" width="8.5703125" style="25" customWidth="1"/>
    <col min="10765" max="10765" width="3" style="25" customWidth="1"/>
    <col min="10766" max="10766" width="7.28515625" style="25" customWidth="1"/>
    <col min="10767" max="10767" width="6.7109375" style="25" customWidth="1"/>
    <col min="10768" max="10768" width="3.5703125" style="25" customWidth="1"/>
    <col min="10769" max="10769" width="5.28515625" style="25" customWidth="1"/>
    <col min="10770" max="11008" width="11.42578125" style="25"/>
    <col min="11009" max="11009" width="10.140625" style="25" customWidth="1"/>
    <col min="11010" max="11010" width="4.7109375" style="25" customWidth="1"/>
    <col min="11011" max="11011" width="11.42578125" style="25"/>
    <col min="11012" max="11012" width="7.42578125" style="25" customWidth="1"/>
    <col min="11013" max="11013" width="6.7109375" style="25" customWidth="1"/>
    <col min="11014" max="11014" width="8.140625" style="25" customWidth="1"/>
    <col min="11015" max="11015" width="8.42578125" style="25" customWidth="1"/>
    <col min="11016" max="11016" width="4.7109375" style="25" customWidth="1"/>
    <col min="11017" max="11017" width="7.5703125" style="25" customWidth="1"/>
    <col min="11018" max="11018" width="6.85546875" style="25" customWidth="1"/>
    <col min="11019" max="11019" width="5.42578125" style="25" customWidth="1"/>
    <col min="11020" max="11020" width="8.5703125" style="25" customWidth="1"/>
    <col min="11021" max="11021" width="3" style="25" customWidth="1"/>
    <col min="11022" max="11022" width="7.28515625" style="25" customWidth="1"/>
    <col min="11023" max="11023" width="6.7109375" style="25" customWidth="1"/>
    <col min="11024" max="11024" width="3.5703125" style="25" customWidth="1"/>
    <col min="11025" max="11025" width="5.28515625" style="25" customWidth="1"/>
    <col min="11026" max="11264" width="11.42578125" style="25"/>
    <col min="11265" max="11265" width="10.140625" style="25" customWidth="1"/>
    <col min="11266" max="11266" width="4.7109375" style="25" customWidth="1"/>
    <col min="11267" max="11267" width="11.42578125" style="25"/>
    <col min="11268" max="11268" width="7.42578125" style="25" customWidth="1"/>
    <col min="11269" max="11269" width="6.7109375" style="25" customWidth="1"/>
    <col min="11270" max="11270" width="8.140625" style="25" customWidth="1"/>
    <col min="11271" max="11271" width="8.42578125" style="25" customWidth="1"/>
    <col min="11272" max="11272" width="4.7109375" style="25" customWidth="1"/>
    <col min="11273" max="11273" width="7.5703125" style="25" customWidth="1"/>
    <col min="11274" max="11274" width="6.85546875" style="25" customWidth="1"/>
    <col min="11275" max="11275" width="5.42578125" style="25" customWidth="1"/>
    <col min="11276" max="11276" width="8.5703125" style="25" customWidth="1"/>
    <col min="11277" max="11277" width="3" style="25" customWidth="1"/>
    <col min="11278" max="11278" width="7.28515625" style="25" customWidth="1"/>
    <col min="11279" max="11279" width="6.7109375" style="25" customWidth="1"/>
    <col min="11280" max="11280" width="3.5703125" style="25" customWidth="1"/>
    <col min="11281" max="11281" width="5.28515625" style="25" customWidth="1"/>
    <col min="11282" max="11520" width="11.42578125" style="25"/>
    <col min="11521" max="11521" width="10.140625" style="25" customWidth="1"/>
    <col min="11522" max="11522" width="4.7109375" style="25" customWidth="1"/>
    <col min="11523" max="11523" width="11.42578125" style="25"/>
    <col min="11524" max="11524" width="7.42578125" style="25" customWidth="1"/>
    <col min="11525" max="11525" width="6.7109375" style="25" customWidth="1"/>
    <col min="11526" max="11526" width="8.140625" style="25" customWidth="1"/>
    <col min="11527" max="11527" width="8.42578125" style="25" customWidth="1"/>
    <col min="11528" max="11528" width="4.7109375" style="25" customWidth="1"/>
    <col min="11529" max="11529" width="7.5703125" style="25" customWidth="1"/>
    <col min="11530" max="11530" width="6.85546875" style="25" customWidth="1"/>
    <col min="11531" max="11531" width="5.42578125" style="25" customWidth="1"/>
    <col min="11532" max="11532" width="8.5703125" style="25" customWidth="1"/>
    <col min="11533" max="11533" width="3" style="25" customWidth="1"/>
    <col min="11534" max="11534" width="7.28515625" style="25" customWidth="1"/>
    <col min="11535" max="11535" width="6.7109375" style="25" customWidth="1"/>
    <col min="11536" max="11536" width="3.5703125" style="25" customWidth="1"/>
    <col min="11537" max="11537" width="5.28515625" style="25" customWidth="1"/>
    <col min="11538" max="11776" width="11.42578125" style="25"/>
    <col min="11777" max="11777" width="10.140625" style="25" customWidth="1"/>
    <col min="11778" max="11778" width="4.7109375" style="25" customWidth="1"/>
    <col min="11779" max="11779" width="11.42578125" style="25"/>
    <col min="11780" max="11780" width="7.42578125" style="25" customWidth="1"/>
    <col min="11781" max="11781" width="6.7109375" style="25" customWidth="1"/>
    <col min="11782" max="11782" width="8.140625" style="25" customWidth="1"/>
    <col min="11783" max="11783" width="8.42578125" style="25" customWidth="1"/>
    <col min="11784" max="11784" width="4.7109375" style="25" customWidth="1"/>
    <col min="11785" max="11785" width="7.5703125" style="25" customWidth="1"/>
    <col min="11786" max="11786" width="6.85546875" style="25" customWidth="1"/>
    <col min="11787" max="11787" width="5.42578125" style="25" customWidth="1"/>
    <col min="11788" max="11788" width="8.5703125" style="25" customWidth="1"/>
    <col min="11789" max="11789" width="3" style="25" customWidth="1"/>
    <col min="11790" max="11790" width="7.28515625" style="25" customWidth="1"/>
    <col min="11791" max="11791" width="6.7109375" style="25" customWidth="1"/>
    <col min="11792" max="11792" width="3.5703125" style="25" customWidth="1"/>
    <col min="11793" max="11793" width="5.28515625" style="25" customWidth="1"/>
    <col min="11794" max="12032" width="11.42578125" style="25"/>
    <col min="12033" max="12033" width="10.140625" style="25" customWidth="1"/>
    <col min="12034" max="12034" width="4.7109375" style="25" customWidth="1"/>
    <col min="12035" max="12035" width="11.42578125" style="25"/>
    <col min="12036" max="12036" width="7.42578125" style="25" customWidth="1"/>
    <col min="12037" max="12037" width="6.7109375" style="25" customWidth="1"/>
    <col min="12038" max="12038" width="8.140625" style="25" customWidth="1"/>
    <col min="12039" max="12039" width="8.42578125" style="25" customWidth="1"/>
    <col min="12040" max="12040" width="4.7109375" style="25" customWidth="1"/>
    <col min="12041" max="12041" width="7.5703125" style="25" customWidth="1"/>
    <col min="12042" max="12042" width="6.85546875" style="25" customWidth="1"/>
    <col min="12043" max="12043" width="5.42578125" style="25" customWidth="1"/>
    <col min="12044" max="12044" width="8.5703125" style="25" customWidth="1"/>
    <col min="12045" max="12045" width="3" style="25" customWidth="1"/>
    <col min="12046" max="12046" width="7.28515625" style="25" customWidth="1"/>
    <col min="12047" max="12047" width="6.7109375" style="25" customWidth="1"/>
    <col min="12048" max="12048" width="3.5703125" style="25" customWidth="1"/>
    <col min="12049" max="12049" width="5.28515625" style="25" customWidth="1"/>
    <col min="12050" max="12288" width="11.42578125" style="25"/>
    <col min="12289" max="12289" width="10.140625" style="25" customWidth="1"/>
    <col min="12290" max="12290" width="4.7109375" style="25" customWidth="1"/>
    <col min="12291" max="12291" width="11.42578125" style="25"/>
    <col min="12292" max="12292" width="7.42578125" style="25" customWidth="1"/>
    <col min="12293" max="12293" width="6.7109375" style="25" customWidth="1"/>
    <col min="12294" max="12294" width="8.140625" style="25" customWidth="1"/>
    <col min="12295" max="12295" width="8.42578125" style="25" customWidth="1"/>
    <col min="12296" max="12296" width="4.7109375" style="25" customWidth="1"/>
    <col min="12297" max="12297" width="7.5703125" style="25" customWidth="1"/>
    <col min="12298" max="12298" width="6.85546875" style="25" customWidth="1"/>
    <col min="12299" max="12299" width="5.42578125" style="25" customWidth="1"/>
    <col min="12300" max="12300" width="8.5703125" style="25" customWidth="1"/>
    <col min="12301" max="12301" width="3" style="25" customWidth="1"/>
    <col min="12302" max="12302" width="7.28515625" style="25" customWidth="1"/>
    <col min="12303" max="12303" width="6.7109375" style="25" customWidth="1"/>
    <col min="12304" max="12304" width="3.5703125" style="25" customWidth="1"/>
    <col min="12305" max="12305" width="5.28515625" style="25" customWidth="1"/>
    <col min="12306" max="12544" width="11.42578125" style="25"/>
    <col min="12545" max="12545" width="10.140625" style="25" customWidth="1"/>
    <col min="12546" max="12546" width="4.7109375" style="25" customWidth="1"/>
    <col min="12547" max="12547" width="11.42578125" style="25"/>
    <col min="12548" max="12548" width="7.42578125" style="25" customWidth="1"/>
    <col min="12549" max="12549" width="6.7109375" style="25" customWidth="1"/>
    <col min="12550" max="12550" width="8.140625" style="25" customWidth="1"/>
    <col min="12551" max="12551" width="8.42578125" style="25" customWidth="1"/>
    <col min="12552" max="12552" width="4.7109375" style="25" customWidth="1"/>
    <col min="12553" max="12553" width="7.5703125" style="25" customWidth="1"/>
    <col min="12554" max="12554" width="6.85546875" style="25" customWidth="1"/>
    <col min="12555" max="12555" width="5.42578125" style="25" customWidth="1"/>
    <col min="12556" max="12556" width="8.5703125" style="25" customWidth="1"/>
    <col min="12557" max="12557" width="3" style="25" customWidth="1"/>
    <col min="12558" max="12558" width="7.28515625" style="25" customWidth="1"/>
    <col min="12559" max="12559" width="6.7109375" style="25" customWidth="1"/>
    <col min="12560" max="12560" width="3.5703125" style="25" customWidth="1"/>
    <col min="12561" max="12561" width="5.28515625" style="25" customWidth="1"/>
    <col min="12562" max="12800" width="11.42578125" style="25"/>
    <col min="12801" max="12801" width="10.140625" style="25" customWidth="1"/>
    <col min="12802" max="12802" width="4.7109375" style="25" customWidth="1"/>
    <col min="12803" max="12803" width="11.42578125" style="25"/>
    <col min="12804" max="12804" width="7.42578125" style="25" customWidth="1"/>
    <col min="12805" max="12805" width="6.7109375" style="25" customWidth="1"/>
    <col min="12806" max="12806" width="8.140625" style="25" customWidth="1"/>
    <col min="12807" max="12807" width="8.42578125" style="25" customWidth="1"/>
    <col min="12808" max="12808" width="4.7109375" style="25" customWidth="1"/>
    <col min="12809" max="12809" width="7.5703125" style="25" customWidth="1"/>
    <col min="12810" max="12810" width="6.85546875" style="25" customWidth="1"/>
    <col min="12811" max="12811" width="5.42578125" style="25" customWidth="1"/>
    <col min="12812" max="12812" width="8.5703125" style="25" customWidth="1"/>
    <col min="12813" max="12813" width="3" style="25" customWidth="1"/>
    <col min="12814" max="12814" width="7.28515625" style="25" customWidth="1"/>
    <col min="12815" max="12815" width="6.7109375" style="25" customWidth="1"/>
    <col min="12816" max="12816" width="3.5703125" style="25" customWidth="1"/>
    <col min="12817" max="12817" width="5.28515625" style="25" customWidth="1"/>
    <col min="12818" max="13056" width="11.42578125" style="25"/>
    <col min="13057" max="13057" width="10.140625" style="25" customWidth="1"/>
    <col min="13058" max="13058" width="4.7109375" style="25" customWidth="1"/>
    <col min="13059" max="13059" width="11.42578125" style="25"/>
    <col min="13060" max="13060" width="7.42578125" style="25" customWidth="1"/>
    <col min="13061" max="13061" width="6.7109375" style="25" customWidth="1"/>
    <col min="13062" max="13062" width="8.140625" style="25" customWidth="1"/>
    <col min="13063" max="13063" width="8.42578125" style="25" customWidth="1"/>
    <col min="13064" max="13064" width="4.7109375" style="25" customWidth="1"/>
    <col min="13065" max="13065" width="7.5703125" style="25" customWidth="1"/>
    <col min="13066" max="13066" width="6.85546875" style="25" customWidth="1"/>
    <col min="13067" max="13067" width="5.42578125" style="25" customWidth="1"/>
    <col min="13068" max="13068" width="8.5703125" style="25" customWidth="1"/>
    <col min="13069" max="13069" width="3" style="25" customWidth="1"/>
    <col min="13070" max="13070" width="7.28515625" style="25" customWidth="1"/>
    <col min="13071" max="13071" width="6.7109375" style="25" customWidth="1"/>
    <col min="13072" max="13072" width="3.5703125" style="25" customWidth="1"/>
    <col min="13073" max="13073" width="5.28515625" style="25" customWidth="1"/>
    <col min="13074" max="13312" width="11.42578125" style="25"/>
    <col min="13313" max="13313" width="10.140625" style="25" customWidth="1"/>
    <col min="13314" max="13314" width="4.7109375" style="25" customWidth="1"/>
    <col min="13315" max="13315" width="11.42578125" style="25"/>
    <col min="13316" max="13316" width="7.42578125" style="25" customWidth="1"/>
    <col min="13317" max="13317" width="6.7109375" style="25" customWidth="1"/>
    <col min="13318" max="13318" width="8.140625" style="25" customWidth="1"/>
    <col min="13319" max="13319" width="8.42578125" style="25" customWidth="1"/>
    <col min="13320" max="13320" width="4.7109375" style="25" customWidth="1"/>
    <col min="13321" max="13321" width="7.5703125" style="25" customWidth="1"/>
    <col min="13322" max="13322" width="6.85546875" style="25" customWidth="1"/>
    <col min="13323" max="13323" width="5.42578125" style="25" customWidth="1"/>
    <col min="13324" max="13324" width="8.5703125" style="25" customWidth="1"/>
    <col min="13325" max="13325" width="3" style="25" customWidth="1"/>
    <col min="13326" max="13326" width="7.28515625" style="25" customWidth="1"/>
    <col min="13327" max="13327" width="6.7109375" style="25" customWidth="1"/>
    <col min="13328" max="13328" width="3.5703125" style="25" customWidth="1"/>
    <col min="13329" max="13329" width="5.28515625" style="25" customWidth="1"/>
    <col min="13330" max="13568" width="11.42578125" style="25"/>
    <col min="13569" max="13569" width="10.140625" style="25" customWidth="1"/>
    <col min="13570" max="13570" width="4.7109375" style="25" customWidth="1"/>
    <col min="13571" max="13571" width="11.42578125" style="25"/>
    <col min="13572" max="13572" width="7.42578125" style="25" customWidth="1"/>
    <col min="13573" max="13573" width="6.7109375" style="25" customWidth="1"/>
    <col min="13574" max="13574" width="8.140625" style="25" customWidth="1"/>
    <col min="13575" max="13575" width="8.42578125" style="25" customWidth="1"/>
    <col min="13576" max="13576" width="4.7109375" style="25" customWidth="1"/>
    <col min="13577" max="13577" width="7.5703125" style="25" customWidth="1"/>
    <col min="13578" max="13578" width="6.85546875" style="25" customWidth="1"/>
    <col min="13579" max="13579" width="5.42578125" style="25" customWidth="1"/>
    <col min="13580" max="13580" width="8.5703125" style="25" customWidth="1"/>
    <col min="13581" max="13581" width="3" style="25" customWidth="1"/>
    <col min="13582" max="13582" width="7.28515625" style="25" customWidth="1"/>
    <col min="13583" max="13583" width="6.7109375" style="25" customWidth="1"/>
    <col min="13584" max="13584" width="3.5703125" style="25" customWidth="1"/>
    <col min="13585" max="13585" width="5.28515625" style="25" customWidth="1"/>
    <col min="13586" max="13824" width="11.42578125" style="25"/>
    <col min="13825" max="13825" width="10.140625" style="25" customWidth="1"/>
    <col min="13826" max="13826" width="4.7109375" style="25" customWidth="1"/>
    <col min="13827" max="13827" width="11.42578125" style="25"/>
    <col min="13828" max="13828" width="7.42578125" style="25" customWidth="1"/>
    <col min="13829" max="13829" width="6.7109375" style="25" customWidth="1"/>
    <col min="13830" max="13830" width="8.140625" style="25" customWidth="1"/>
    <col min="13831" max="13831" width="8.42578125" style="25" customWidth="1"/>
    <col min="13832" max="13832" width="4.7109375" style="25" customWidth="1"/>
    <col min="13833" max="13833" width="7.5703125" style="25" customWidth="1"/>
    <col min="13834" max="13834" width="6.85546875" style="25" customWidth="1"/>
    <col min="13835" max="13835" width="5.42578125" style="25" customWidth="1"/>
    <col min="13836" max="13836" width="8.5703125" style="25" customWidth="1"/>
    <col min="13837" max="13837" width="3" style="25" customWidth="1"/>
    <col min="13838" max="13838" width="7.28515625" style="25" customWidth="1"/>
    <col min="13839" max="13839" width="6.7109375" style="25" customWidth="1"/>
    <col min="13840" max="13840" width="3.5703125" style="25" customWidth="1"/>
    <col min="13841" max="13841" width="5.28515625" style="25" customWidth="1"/>
    <col min="13842" max="14080" width="11.42578125" style="25"/>
    <col min="14081" max="14081" width="10.140625" style="25" customWidth="1"/>
    <col min="14082" max="14082" width="4.7109375" style="25" customWidth="1"/>
    <col min="14083" max="14083" width="11.42578125" style="25"/>
    <col min="14084" max="14084" width="7.42578125" style="25" customWidth="1"/>
    <col min="14085" max="14085" width="6.7109375" style="25" customWidth="1"/>
    <col min="14086" max="14086" width="8.140625" style="25" customWidth="1"/>
    <col min="14087" max="14087" width="8.42578125" style="25" customWidth="1"/>
    <col min="14088" max="14088" width="4.7109375" style="25" customWidth="1"/>
    <col min="14089" max="14089" width="7.5703125" style="25" customWidth="1"/>
    <col min="14090" max="14090" width="6.85546875" style="25" customWidth="1"/>
    <col min="14091" max="14091" width="5.42578125" style="25" customWidth="1"/>
    <col min="14092" max="14092" width="8.5703125" style="25" customWidth="1"/>
    <col min="14093" max="14093" width="3" style="25" customWidth="1"/>
    <col min="14094" max="14094" width="7.28515625" style="25" customWidth="1"/>
    <col min="14095" max="14095" width="6.7109375" style="25" customWidth="1"/>
    <col min="14096" max="14096" width="3.5703125" style="25" customWidth="1"/>
    <col min="14097" max="14097" width="5.28515625" style="25" customWidth="1"/>
    <col min="14098" max="14336" width="11.42578125" style="25"/>
    <col min="14337" max="14337" width="10.140625" style="25" customWidth="1"/>
    <col min="14338" max="14338" width="4.7109375" style="25" customWidth="1"/>
    <col min="14339" max="14339" width="11.42578125" style="25"/>
    <col min="14340" max="14340" width="7.42578125" style="25" customWidth="1"/>
    <col min="14341" max="14341" width="6.7109375" style="25" customWidth="1"/>
    <col min="14342" max="14342" width="8.140625" style="25" customWidth="1"/>
    <col min="14343" max="14343" width="8.42578125" style="25" customWidth="1"/>
    <col min="14344" max="14344" width="4.7109375" style="25" customWidth="1"/>
    <col min="14345" max="14345" width="7.5703125" style="25" customWidth="1"/>
    <col min="14346" max="14346" width="6.85546875" style="25" customWidth="1"/>
    <col min="14347" max="14347" width="5.42578125" style="25" customWidth="1"/>
    <col min="14348" max="14348" width="8.5703125" style="25" customWidth="1"/>
    <col min="14349" max="14349" width="3" style="25" customWidth="1"/>
    <col min="14350" max="14350" width="7.28515625" style="25" customWidth="1"/>
    <col min="14351" max="14351" width="6.7109375" style="25" customWidth="1"/>
    <col min="14352" max="14352" width="3.5703125" style="25" customWidth="1"/>
    <col min="14353" max="14353" width="5.28515625" style="25" customWidth="1"/>
    <col min="14354" max="14592" width="11.42578125" style="25"/>
    <col min="14593" max="14593" width="10.140625" style="25" customWidth="1"/>
    <col min="14594" max="14594" width="4.7109375" style="25" customWidth="1"/>
    <col min="14595" max="14595" width="11.42578125" style="25"/>
    <col min="14596" max="14596" width="7.42578125" style="25" customWidth="1"/>
    <col min="14597" max="14597" width="6.7109375" style="25" customWidth="1"/>
    <col min="14598" max="14598" width="8.140625" style="25" customWidth="1"/>
    <col min="14599" max="14599" width="8.42578125" style="25" customWidth="1"/>
    <col min="14600" max="14600" width="4.7109375" style="25" customWidth="1"/>
    <col min="14601" max="14601" width="7.5703125" style="25" customWidth="1"/>
    <col min="14602" max="14602" width="6.85546875" style="25" customWidth="1"/>
    <col min="14603" max="14603" width="5.42578125" style="25" customWidth="1"/>
    <col min="14604" max="14604" width="8.5703125" style="25" customWidth="1"/>
    <col min="14605" max="14605" width="3" style="25" customWidth="1"/>
    <col min="14606" max="14606" width="7.28515625" style="25" customWidth="1"/>
    <col min="14607" max="14607" width="6.7109375" style="25" customWidth="1"/>
    <col min="14608" max="14608" width="3.5703125" style="25" customWidth="1"/>
    <col min="14609" max="14609" width="5.28515625" style="25" customWidth="1"/>
    <col min="14610" max="14848" width="11.42578125" style="25"/>
    <col min="14849" max="14849" width="10.140625" style="25" customWidth="1"/>
    <col min="14850" max="14850" width="4.7109375" style="25" customWidth="1"/>
    <col min="14851" max="14851" width="11.42578125" style="25"/>
    <col min="14852" max="14852" width="7.42578125" style="25" customWidth="1"/>
    <col min="14853" max="14853" width="6.7109375" style="25" customWidth="1"/>
    <col min="14854" max="14854" width="8.140625" style="25" customWidth="1"/>
    <col min="14855" max="14855" width="8.42578125" style="25" customWidth="1"/>
    <col min="14856" max="14856" width="4.7109375" style="25" customWidth="1"/>
    <col min="14857" max="14857" width="7.5703125" style="25" customWidth="1"/>
    <col min="14858" max="14858" width="6.85546875" style="25" customWidth="1"/>
    <col min="14859" max="14859" width="5.42578125" style="25" customWidth="1"/>
    <col min="14860" max="14860" width="8.5703125" style="25" customWidth="1"/>
    <col min="14861" max="14861" width="3" style="25" customWidth="1"/>
    <col min="14862" max="14862" width="7.28515625" style="25" customWidth="1"/>
    <col min="14863" max="14863" width="6.7109375" style="25" customWidth="1"/>
    <col min="14864" max="14864" width="3.5703125" style="25" customWidth="1"/>
    <col min="14865" max="14865" width="5.28515625" style="25" customWidth="1"/>
    <col min="14866" max="15104" width="11.42578125" style="25"/>
    <col min="15105" max="15105" width="10.140625" style="25" customWidth="1"/>
    <col min="15106" max="15106" width="4.7109375" style="25" customWidth="1"/>
    <col min="15107" max="15107" width="11.42578125" style="25"/>
    <col min="15108" max="15108" width="7.42578125" style="25" customWidth="1"/>
    <col min="15109" max="15109" width="6.7109375" style="25" customWidth="1"/>
    <col min="15110" max="15110" width="8.140625" style="25" customWidth="1"/>
    <col min="15111" max="15111" width="8.42578125" style="25" customWidth="1"/>
    <col min="15112" max="15112" width="4.7109375" style="25" customWidth="1"/>
    <col min="15113" max="15113" width="7.5703125" style="25" customWidth="1"/>
    <col min="15114" max="15114" width="6.85546875" style="25" customWidth="1"/>
    <col min="15115" max="15115" width="5.42578125" style="25" customWidth="1"/>
    <col min="15116" max="15116" width="8.5703125" style="25" customWidth="1"/>
    <col min="15117" max="15117" width="3" style="25" customWidth="1"/>
    <col min="15118" max="15118" width="7.28515625" style="25" customWidth="1"/>
    <col min="15119" max="15119" width="6.7109375" style="25" customWidth="1"/>
    <col min="15120" max="15120" width="3.5703125" style="25" customWidth="1"/>
    <col min="15121" max="15121" width="5.28515625" style="25" customWidth="1"/>
    <col min="15122" max="15360" width="11.42578125" style="25"/>
    <col min="15361" max="15361" width="10.140625" style="25" customWidth="1"/>
    <col min="15362" max="15362" width="4.7109375" style="25" customWidth="1"/>
    <col min="15363" max="15363" width="11.42578125" style="25"/>
    <col min="15364" max="15364" width="7.42578125" style="25" customWidth="1"/>
    <col min="15365" max="15365" width="6.7109375" style="25" customWidth="1"/>
    <col min="15366" max="15366" width="8.140625" style="25" customWidth="1"/>
    <col min="15367" max="15367" width="8.42578125" style="25" customWidth="1"/>
    <col min="15368" max="15368" width="4.7109375" style="25" customWidth="1"/>
    <col min="15369" max="15369" width="7.5703125" style="25" customWidth="1"/>
    <col min="15370" max="15370" width="6.85546875" style="25" customWidth="1"/>
    <col min="15371" max="15371" width="5.42578125" style="25" customWidth="1"/>
    <col min="15372" max="15372" width="8.5703125" style="25" customWidth="1"/>
    <col min="15373" max="15373" width="3" style="25" customWidth="1"/>
    <col min="15374" max="15374" width="7.28515625" style="25" customWidth="1"/>
    <col min="15375" max="15375" width="6.7109375" style="25" customWidth="1"/>
    <col min="15376" max="15376" width="3.5703125" style="25" customWidth="1"/>
    <col min="15377" max="15377" width="5.28515625" style="25" customWidth="1"/>
    <col min="15378" max="15616" width="11.42578125" style="25"/>
    <col min="15617" max="15617" width="10.140625" style="25" customWidth="1"/>
    <col min="15618" max="15618" width="4.7109375" style="25" customWidth="1"/>
    <col min="15619" max="15619" width="11.42578125" style="25"/>
    <col min="15620" max="15620" width="7.42578125" style="25" customWidth="1"/>
    <col min="15621" max="15621" width="6.7109375" style="25" customWidth="1"/>
    <col min="15622" max="15622" width="8.140625" style="25" customWidth="1"/>
    <col min="15623" max="15623" width="8.42578125" style="25" customWidth="1"/>
    <col min="15624" max="15624" width="4.7109375" style="25" customWidth="1"/>
    <col min="15625" max="15625" width="7.5703125" style="25" customWidth="1"/>
    <col min="15626" max="15626" width="6.85546875" style="25" customWidth="1"/>
    <col min="15627" max="15627" width="5.42578125" style="25" customWidth="1"/>
    <col min="15628" max="15628" width="8.5703125" style="25" customWidth="1"/>
    <col min="15629" max="15629" width="3" style="25" customWidth="1"/>
    <col min="15630" max="15630" width="7.28515625" style="25" customWidth="1"/>
    <col min="15631" max="15631" width="6.7109375" style="25" customWidth="1"/>
    <col min="15632" max="15632" width="3.5703125" style="25" customWidth="1"/>
    <col min="15633" max="15633" width="5.28515625" style="25" customWidth="1"/>
    <col min="15634" max="15872" width="11.42578125" style="25"/>
    <col min="15873" max="15873" width="10.140625" style="25" customWidth="1"/>
    <col min="15874" max="15874" width="4.7109375" style="25" customWidth="1"/>
    <col min="15875" max="15875" width="11.42578125" style="25"/>
    <col min="15876" max="15876" width="7.42578125" style="25" customWidth="1"/>
    <col min="15877" max="15877" width="6.7109375" style="25" customWidth="1"/>
    <col min="15878" max="15878" width="8.140625" style="25" customWidth="1"/>
    <col min="15879" max="15879" width="8.42578125" style="25" customWidth="1"/>
    <col min="15880" max="15880" width="4.7109375" style="25" customWidth="1"/>
    <col min="15881" max="15881" width="7.5703125" style="25" customWidth="1"/>
    <col min="15882" max="15882" width="6.85546875" style="25" customWidth="1"/>
    <col min="15883" max="15883" width="5.42578125" style="25" customWidth="1"/>
    <col min="15884" max="15884" width="8.5703125" style="25" customWidth="1"/>
    <col min="15885" max="15885" width="3" style="25" customWidth="1"/>
    <col min="15886" max="15886" width="7.28515625" style="25" customWidth="1"/>
    <col min="15887" max="15887" width="6.7109375" style="25" customWidth="1"/>
    <col min="15888" max="15888" width="3.5703125" style="25" customWidth="1"/>
    <col min="15889" max="15889" width="5.28515625" style="25" customWidth="1"/>
    <col min="15890" max="16128" width="11.42578125" style="25"/>
    <col min="16129" max="16129" width="10.140625" style="25" customWidth="1"/>
    <col min="16130" max="16130" width="4.7109375" style="25" customWidth="1"/>
    <col min="16131" max="16131" width="11.42578125" style="25"/>
    <col min="16132" max="16132" width="7.42578125" style="25" customWidth="1"/>
    <col min="16133" max="16133" width="6.7109375" style="25" customWidth="1"/>
    <col min="16134" max="16134" width="8.140625" style="25" customWidth="1"/>
    <col min="16135" max="16135" width="8.42578125" style="25" customWidth="1"/>
    <col min="16136" max="16136" width="4.7109375" style="25" customWidth="1"/>
    <col min="16137" max="16137" width="7.5703125" style="25" customWidth="1"/>
    <col min="16138" max="16138" width="6.85546875" style="25" customWidth="1"/>
    <col min="16139" max="16139" width="5.42578125" style="25" customWidth="1"/>
    <col min="16140" max="16140" width="8.5703125" style="25" customWidth="1"/>
    <col min="16141" max="16141" width="3" style="25" customWidth="1"/>
    <col min="16142" max="16142" width="7.28515625" style="25" customWidth="1"/>
    <col min="16143" max="16143" width="6.7109375" style="25" customWidth="1"/>
    <col min="16144" max="16144" width="3.5703125" style="25" customWidth="1"/>
    <col min="16145" max="16145" width="5.28515625" style="25" customWidth="1"/>
    <col min="16146" max="16384" width="11.42578125" style="25"/>
  </cols>
  <sheetData>
    <row r="1" spans="1:20" ht="12.95" customHeight="1" x14ac:dyDescent="0.2">
      <c r="A1" s="24" t="s">
        <v>27</v>
      </c>
      <c r="B1" s="24" t="s">
        <v>28</v>
      </c>
      <c r="C1" s="24" t="s">
        <v>29</v>
      </c>
      <c r="D1" s="24" t="s">
        <v>30</v>
      </c>
      <c r="E1" s="24" t="s">
        <v>31</v>
      </c>
      <c r="F1" s="24" t="s">
        <v>32</v>
      </c>
      <c r="G1" s="24" t="s">
        <v>33</v>
      </c>
      <c r="H1" s="24" t="s">
        <v>34</v>
      </c>
      <c r="I1" s="24" t="s">
        <v>35</v>
      </c>
      <c r="J1" s="24" t="s">
        <v>36</v>
      </c>
      <c r="K1" s="24" t="s">
        <v>37</v>
      </c>
      <c r="L1" s="24" t="s">
        <v>38</v>
      </c>
      <c r="M1" s="24" t="s">
        <v>39</v>
      </c>
      <c r="N1" s="24" t="s">
        <v>40</v>
      </c>
      <c r="O1" s="24" t="s">
        <v>41</v>
      </c>
      <c r="P1" s="24" t="s">
        <v>42</v>
      </c>
      <c r="Q1" s="24" t="s">
        <v>43</v>
      </c>
    </row>
    <row r="2" spans="1:20" ht="18.95" customHeight="1" x14ac:dyDescent="0.2">
      <c r="A2" s="26">
        <v>44552</v>
      </c>
      <c r="B2" s="27" t="s">
        <v>379</v>
      </c>
      <c r="C2" s="27" t="s">
        <v>380</v>
      </c>
      <c r="D2" s="27" t="s">
        <v>227</v>
      </c>
      <c r="E2" s="28" t="s">
        <v>228</v>
      </c>
      <c r="F2" s="28" t="s">
        <v>229</v>
      </c>
      <c r="G2" s="29">
        <v>-44</v>
      </c>
      <c r="H2" s="29">
        <v>7.5</v>
      </c>
      <c r="I2" s="29">
        <v>330</v>
      </c>
      <c r="J2" s="29">
        <v>139</v>
      </c>
      <c r="K2" s="29">
        <v>7.5</v>
      </c>
      <c r="L2" s="29">
        <v>1042.32</v>
      </c>
      <c r="M2" s="27" t="s">
        <v>49</v>
      </c>
      <c r="N2" s="28" t="s">
        <v>50</v>
      </c>
      <c r="O2" s="28"/>
      <c r="P2" s="28"/>
      <c r="Q2" s="26"/>
    </row>
    <row r="3" spans="1:20" ht="18.95" customHeight="1" x14ac:dyDescent="0.2">
      <c r="A3" s="26">
        <v>44551</v>
      </c>
      <c r="B3" s="27" t="s">
        <v>379</v>
      </c>
      <c r="C3" s="27" t="s">
        <v>380</v>
      </c>
      <c r="D3" s="27" t="s">
        <v>361</v>
      </c>
      <c r="E3" s="28" t="s">
        <v>238</v>
      </c>
      <c r="F3" s="28" t="s">
        <v>239</v>
      </c>
      <c r="G3" s="29">
        <v>25</v>
      </c>
      <c r="H3" s="29">
        <v>7.5</v>
      </c>
      <c r="I3" s="29">
        <v>187.5</v>
      </c>
      <c r="J3" s="29">
        <v>183</v>
      </c>
      <c r="K3" s="29">
        <v>7.5</v>
      </c>
      <c r="L3" s="29">
        <v>1372.32</v>
      </c>
      <c r="M3" s="27" t="s">
        <v>49</v>
      </c>
      <c r="N3" s="28" t="s">
        <v>50</v>
      </c>
      <c r="O3" s="28"/>
      <c r="P3" s="28"/>
      <c r="Q3" s="26"/>
    </row>
    <row r="4" spans="1:20" ht="18.95" customHeight="1" x14ac:dyDescent="0.2">
      <c r="A4" s="26">
        <v>44549</v>
      </c>
      <c r="B4" s="27" t="s">
        <v>379</v>
      </c>
      <c r="C4" s="27" t="s">
        <v>380</v>
      </c>
      <c r="D4" s="27" t="s">
        <v>230</v>
      </c>
      <c r="E4" s="28" t="s">
        <v>228</v>
      </c>
      <c r="F4" s="28" t="s">
        <v>229</v>
      </c>
      <c r="G4" s="29">
        <v>-44</v>
      </c>
      <c r="H4" s="29">
        <v>7.5</v>
      </c>
      <c r="I4" s="29">
        <v>330</v>
      </c>
      <c r="J4" s="29">
        <v>158</v>
      </c>
      <c r="K4" s="29">
        <v>7.5</v>
      </c>
      <c r="L4" s="29">
        <v>1184.82</v>
      </c>
      <c r="M4" s="27" t="s">
        <v>49</v>
      </c>
      <c r="N4" s="28" t="s">
        <v>50</v>
      </c>
      <c r="O4" s="28"/>
      <c r="P4" s="28"/>
      <c r="Q4" s="26"/>
    </row>
    <row r="5" spans="1:20" ht="18.95" customHeight="1" x14ac:dyDescent="0.2">
      <c r="A5" s="26">
        <v>44545</v>
      </c>
      <c r="B5" s="27" t="s">
        <v>379</v>
      </c>
      <c r="C5" s="27" t="s">
        <v>380</v>
      </c>
      <c r="D5" s="27" t="s">
        <v>233</v>
      </c>
      <c r="E5" s="28" t="s">
        <v>228</v>
      </c>
      <c r="F5" s="28" t="s">
        <v>229</v>
      </c>
      <c r="G5" s="29">
        <v>-40</v>
      </c>
      <c r="H5" s="29">
        <v>7.5</v>
      </c>
      <c r="I5" s="29">
        <v>300</v>
      </c>
      <c r="J5" s="29">
        <v>202</v>
      </c>
      <c r="K5" s="29">
        <v>7.5</v>
      </c>
      <c r="L5" s="29">
        <v>1514.82</v>
      </c>
      <c r="M5" s="27" t="s">
        <v>49</v>
      </c>
      <c r="N5" s="28" t="s">
        <v>50</v>
      </c>
      <c r="O5" s="28"/>
      <c r="P5" s="28"/>
      <c r="Q5" s="26"/>
    </row>
    <row r="6" spans="1:20" ht="18.95" customHeight="1" x14ac:dyDescent="0.2">
      <c r="A6" s="26">
        <v>44544</v>
      </c>
      <c r="B6" s="27" t="s">
        <v>379</v>
      </c>
      <c r="C6" s="27" t="s">
        <v>380</v>
      </c>
      <c r="D6" s="27" t="s">
        <v>378</v>
      </c>
      <c r="E6" s="28" t="s">
        <v>238</v>
      </c>
      <c r="F6" s="28" t="s">
        <v>239</v>
      </c>
      <c r="G6" s="29">
        <v>100</v>
      </c>
      <c r="H6" s="29">
        <v>7.5</v>
      </c>
      <c r="I6" s="29">
        <v>750</v>
      </c>
      <c r="J6" s="29">
        <v>242</v>
      </c>
      <c r="K6" s="29">
        <v>7.5</v>
      </c>
      <c r="L6" s="29">
        <v>1814.82</v>
      </c>
      <c r="M6" s="27" t="s">
        <v>49</v>
      </c>
      <c r="N6" s="28" t="s">
        <v>50</v>
      </c>
      <c r="O6" s="28"/>
      <c r="P6" s="28"/>
      <c r="Q6" s="26"/>
      <c r="R6" s="25" t="s">
        <v>362</v>
      </c>
      <c r="S6" s="25">
        <f ca="1">SUMIF(F2:G111,"Bon de fabrication",G2:G111)</f>
        <v>-2906</v>
      </c>
      <c r="T6" s="25">
        <f ca="1">S6*K2</f>
        <v>-21795</v>
      </c>
    </row>
    <row r="7" spans="1:20" ht="18.95" customHeight="1" x14ac:dyDescent="0.2">
      <c r="A7" s="26">
        <v>44542</v>
      </c>
      <c r="B7" s="27" t="s">
        <v>379</v>
      </c>
      <c r="C7" s="27" t="s">
        <v>380</v>
      </c>
      <c r="D7" s="27" t="s">
        <v>235</v>
      </c>
      <c r="E7" s="28" t="s">
        <v>228</v>
      </c>
      <c r="F7" s="28" t="s">
        <v>229</v>
      </c>
      <c r="G7" s="29">
        <v>-44</v>
      </c>
      <c r="H7" s="29">
        <v>7.5</v>
      </c>
      <c r="I7" s="29">
        <v>330</v>
      </c>
      <c r="J7" s="29">
        <v>142</v>
      </c>
      <c r="K7" s="29">
        <v>7.5</v>
      </c>
      <c r="L7" s="29">
        <v>1064.82</v>
      </c>
      <c r="M7" s="27" t="s">
        <v>49</v>
      </c>
      <c r="N7" s="28" t="s">
        <v>50</v>
      </c>
      <c r="O7" s="28"/>
      <c r="P7" s="28"/>
      <c r="Q7" s="26"/>
      <c r="R7" s="25" t="s">
        <v>363</v>
      </c>
      <c r="S7" s="25">
        <f ca="1">SUMIF(F3:G112,"Bon de réception",G3:G112)</f>
        <v>3045</v>
      </c>
      <c r="T7" s="25">
        <f ca="1">S7*K3</f>
        <v>22837.5</v>
      </c>
    </row>
    <row r="8" spans="1:20" ht="18.95" customHeight="1" x14ac:dyDescent="0.2">
      <c r="A8" s="26">
        <v>44538</v>
      </c>
      <c r="B8" s="27" t="s">
        <v>379</v>
      </c>
      <c r="C8" s="27" t="s">
        <v>380</v>
      </c>
      <c r="D8" s="27" t="s">
        <v>236</v>
      </c>
      <c r="E8" s="28" t="s">
        <v>228</v>
      </c>
      <c r="F8" s="28" t="s">
        <v>229</v>
      </c>
      <c r="G8" s="29">
        <v>-40</v>
      </c>
      <c r="H8" s="29">
        <v>7.5</v>
      </c>
      <c r="I8" s="29">
        <v>300</v>
      </c>
      <c r="J8" s="29">
        <v>186</v>
      </c>
      <c r="K8" s="29">
        <v>7.5</v>
      </c>
      <c r="L8" s="29">
        <v>1394.82</v>
      </c>
      <c r="M8" s="27" t="s">
        <v>49</v>
      </c>
      <c r="N8" s="28" t="s">
        <v>50</v>
      </c>
      <c r="O8" s="28"/>
      <c r="P8" s="28"/>
      <c r="Q8" s="26"/>
      <c r="R8" s="25" t="s">
        <v>234</v>
      </c>
      <c r="S8" s="25">
        <f ca="1">S6+S7</f>
        <v>139</v>
      </c>
      <c r="T8" s="25">
        <f ca="1">S8*K4</f>
        <v>1042.5</v>
      </c>
    </row>
    <row r="9" spans="1:20" ht="18.95" customHeight="1" x14ac:dyDescent="0.2">
      <c r="A9" s="26">
        <v>44537</v>
      </c>
      <c r="B9" s="27" t="s">
        <v>379</v>
      </c>
      <c r="C9" s="27" t="s">
        <v>380</v>
      </c>
      <c r="D9" s="27" t="s">
        <v>237</v>
      </c>
      <c r="E9" s="28" t="s">
        <v>238</v>
      </c>
      <c r="F9" s="28" t="s">
        <v>239</v>
      </c>
      <c r="G9" s="29">
        <v>50</v>
      </c>
      <c r="H9" s="29">
        <v>7.5</v>
      </c>
      <c r="I9" s="29">
        <v>375</v>
      </c>
      <c r="J9" s="29">
        <v>226</v>
      </c>
      <c r="K9" s="29">
        <v>7.5</v>
      </c>
      <c r="L9" s="29">
        <v>1694.82</v>
      </c>
      <c r="M9" s="27" t="s">
        <v>49</v>
      </c>
      <c r="N9" s="28" t="s">
        <v>50</v>
      </c>
      <c r="O9" s="28"/>
      <c r="P9" s="28"/>
      <c r="Q9" s="26"/>
    </row>
    <row r="10" spans="1:20" ht="18.95" customHeight="1" x14ac:dyDescent="0.2">
      <c r="A10" s="26">
        <v>44535</v>
      </c>
      <c r="B10" s="27" t="s">
        <v>379</v>
      </c>
      <c r="C10" s="27" t="s">
        <v>380</v>
      </c>
      <c r="D10" s="27" t="s">
        <v>240</v>
      </c>
      <c r="E10" s="28" t="s">
        <v>228</v>
      </c>
      <c r="F10" s="28" t="s">
        <v>229</v>
      </c>
      <c r="G10" s="29">
        <v>-44</v>
      </c>
      <c r="H10" s="29">
        <v>7.5</v>
      </c>
      <c r="I10" s="29">
        <v>330</v>
      </c>
      <c r="J10" s="29">
        <v>176</v>
      </c>
      <c r="K10" s="29">
        <v>7.5</v>
      </c>
      <c r="L10" s="29">
        <v>1319.82</v>
      </c>
      <c r="M10" s="27" t="s">
        <v>49</v>
      </c>
      <c r="N10" s="28" t="s">
        <v>50</v>
      </c>
      <c r="O10" s="28"/>
      <c r="P10" s="28"/>
      <c r="Q10" s="26"/>
    </row>
    <row r="11" spans="1:20" ht="18.95" customHeight="1" x14ac:dyDescent="0.2">
      <c r="A11" s="26">
        <v>44531</v>
      </c>
      <c r="B11" s="27" t="s">
        <v>379</v>
      </c>
      <c r="C11" s="27" t="s">
        <v>380</v>
      </c>
      <c r="D11" s="27" t="s">
        <v>241</v>
      </c>
      <c r="E11" s="28" t="s">
        <v>228</v>
      </c>
      <c r="F11" s="28" t="s">
        <v>229</v>
      </c>
      <c r="G11" s="29">
        <v>-52</v>
      </c>
      <c r="H11" s="29">
        <v>7.5</v>
      </c>
      <c r="I11" s="29">
        <v>390</v>
      </c>
      <c r="J11" s="29">
        <v>220</v>
      </c>
      <c r="K11" s="29">
        <v>7.5</v>
      </c>
      <c r="L11" s="29">
        <v>1649.82</v>
      </c>
      <c r="M11" s="27" t="s">
        <v>49</v>
      </c>
      <c r="N11" s="28" t="s">
        <v>50</v>
      </c>
      <c r="O11" s="28"/>
      <c r="P11" s="28"/>
      <c r="Q11" s="26"/>
    </row>
    <row r="12" spans="1:20" ht="18.95" customHeight="1" x14ac:dyDescent="0.2">
      <c r="A12" s="26">
        <v>44528</v>
      </c>
      <c r="B12" s="27" t="s">
        <v>379</v>
      </c>
      <c r="C12" s="27" t="s">
        <v>380</v>
      </c>
      <c r="D12" s="27" t="s">
        <v>242</v>
      </c>
      <c r="E12" s="28" t="s">
        <v>228</v>
      </c>
      <c r="F12" s="28" t="s">
        <v>229</v>
      </c>
      <c r="G12" s="29">
        <v>-48</v>
      </c>
      <c r="H12" s="29">
        <v>7.5</v>
      </c>
      <c r="I12" s="29">
        <v>360</v>
      </c>
      <c r="J12" s="29">
        <v>272</v>
      </c>
      <c r="K12" s="29">
        <v>7.5</v>
      </c>
      <c r="L12" s="29">
        <v>2039.82</v>
      </c>
      <c r="M12" s="27" t="s">
        <v>49</v>
      </c>
      <c r="N12" s="28" t="s">
        <v>50</v>
      </c>
      <c r="O12" s="28"/>
      <c r="P12" s="28"/>
      <c r="Q12" s="26"/>
    </row>
    <row r="13" spans="1:20" ht="18.95" customHeight="1" x14ac:dyDescent="0.2">
      <c r="A13" s="26">
        <v>44524</v>
      </c>
      <c r="B13" s="27" t="s">
        <v>379</v>
      </c>
      <c r="C13" s="27" t="s">
        <v>380</v>
      </c>
      <c r="D13" s="27" t="s">
        <v>243</v>
      </c>
      <c r="E13" s="28" t="s">
        <v>228</v>
      </c>
      <c r="F13" s="28" t="s">
        <v>229</v>
      </c>
      <c r="G13" s="29">
        <v>-48</v>
      </c>
      <c r="H13" s="29">
        <v>7.5</v>
      </c>
      <c r="I13" s="29">
        <v>360</v>
      </c>
      <c r="J13" s="29">
        <v>320</v>
      </c>
      <c r="K13" s="29">
        <v>7.5</v>
      </c>
      <c r="L13" s="29">
        <v>2399.8200000000002</v>
      </c>
      <c r="M13" s="27" t="s">
        <v>49</v>
      </c>
      <c r="N13" s="28" t="s">
        <v>50</v>
      </c>
      <c r="O13" s="28"/>
      <c r="P13" s="28"/>
      <c r="Q13" s="26"/>
    </row>
    <row r="14" spans="1:20" ht="18.95" customHeight="1" x14ac:dyDescent="0.2">
      <c r="A14" s="26">
        <v>44523</v>
      </c>
      <c r="B14" s="27" t="s">
        <v>379</v>
      </c>
      <c r="C14" s="27" t="s">
        <v>380</v>
      </c>
      <c r="D14" s="27" t="s">
        <v>365</v>
      </c>
      <c r="E14" s="28" t="s">
        <v>238</v>
      </c>
      <c r="F14" s="28" t="s">
        <v>239</v>
      </c>
      <c r="G14" s="29">
        <v>200</v>
      </c>
      <c r="H14" s="29">
        <v>7.5</v>
      </c>
      <c r="I14" s="29">
        <v>1500</v>
      </c>
      <c r="J14" s="29">
        <v>368</v>
      </c>
      <c r="K14" s="29">
        <v>7.5</v>
      </c>
      <c r="L14" s="29">
        <v>2759.82</v>
      </c>
      <c r="M14" s="27" t="s">
        <v>49</v>
      </c>
      <c r="N14" s="28" t="s">
        <v>50</v>
      </c>
      <c r="O14" s="28"/>
      <c r="P14" s="28"/>
      <c r="Q14" s="26"/>
    </row>
    <row r="15" spans="1:20" ht="18.95" customHeight="1" x14ac:dyDescent="0.2">
      <c r="A15" s="26">
        <v>44521</v>
      </c>
      <c r="B15" s="27" t="s">
        <v>379</v>
      </c>
      <c r="C15" s="27" t="s">
        <v>380</v>
      </c>
      <c r="D15" s="27" t="s">
        <v>244</v>
      </c>
      <c r="E15" s="28" t="s">
        <v>228</v>
      </c>
      <c r="F15" s="28" t="s">
        <v>229</v>
      </c>
      <c r="G15" s="29">
        <v>-52</v>
      </c>
      <c r="H15" s="29">
        <v>7.5</v>
      </c>
      <c r="I15" s="29">
        <v>390</v>
      </c>
      <c r="J15" s="29">
        <v>168</v>
      </c>
      <c r="K15" s="29">
        <v>7.5</v>
      </c>
      <c r="L15" s="29">
        <v>1259.82</v>
      </c>
      <c r="M15" s="27" t="s">
        <v>49</v>
      </c>
      <c r="N15" s="28" t="s">
        <v>50</v>
      </c>
      <c r="O15" s="28"/>
      <c r="P15" s="28"/>
      <c r="Q15" s="26"/>
    </row>
    <row r="16" spans="1:20" ht="18.95" customHeight="1" x14ac:dyDescent="0.2">
      <c r="A16" s="26">
        <v>44517</v>
      </c>
      <c r="B16" s="27" t="s">
        <v>379</v>
      </c>
      <c r="C16" s="27" t="s">
        <v>380</v>
      </c>
      <c r="D16" s="27" t="s">
        <v>245</v>
      </c>
      <c r="E16" s="28" t="s">
        <v>228</v>
      </c>
      <c r="F16" s="28" t="s">
        <v>229</v>
      </c>
      <c r="G16" s="29">
        <v>-40</v>
      </c>
      <c r="H16" s="29">
        <v>7.5</v>
      </c>
      <c r="I16" s="29">
        <v>300</v>
      </c>
      <c r="J16" s="29">
        <v>220</v>
      </c>
      <c r="K16" s="29">
        <v>7.5</v>
      </c>
      <c r="L16" s="29">
        <v>1649.82</v>
      </c>
      <c r="M16" s="27" t="s">
        <v>49</v>
      </c>
      <c r="N16" s="28" t="s">
        <v>50</v>
      </c>
      <c r="O16" s="28"/>
      <c r="P16" s="28"/>
      <c r="Q16" s="26"/>
    </row>
    <row r="17" spans="1:17" ht="18.95" customHeight="1" x14ac:dyDescent="0.2">
      <c r="A17" s="26">
        <v>44516</v>
      </c>
      <c r="B17" s="27" t="s">
        <v>379</v>
      </c>
      <c r="C17" s="27" t="s">
        <v>380</v>
      </c>
      <c r="D17" s="27" t="s">
        <v>246</v>
      </c>
      <c r="E17" s="28" t="s">
        <v>238</v>
      </c>
      <c r="F17" s="28" t="s">
        <v>239</v>
      </c>
      <c r="G17" s="29">
        <v>100</v>
      </c>
      <c r="H17" s="29">
        <v>7.5</v>
      </c>
      <c r="I17" s="29">
        <v>750</v>
      </c>
      <c r="J17" s="29">
        <v>260</v>
      </c>
      <c r="K17" s="29">
        <v>7.5</v>
      </c>
      <c r="L17" s="29">
        <v>1949.82</v>
      </c>
      <c r="M17" s="27" t="s">
        <v>49</v>
      </c>
      <c r="N17" s="28" t="s">
        <v>50</v>
      </c>
      <c r="O17" s="28"/>
      <c r="P17" s="28"/>
      <c r="Q17" s="26"/>
    </row>
    <row r="18" spans="1:17" ht="18.95" customHeight="1" x14ac:dyDescent="0.2">
      <c r="A18" s="26">
        <v>44514</v>
      </c>
      <c r="B18" s="27" t="s">
        <v>379</v>
      </c>
      <c r="C18" s="27" t="s">
        <v>380</v>
      </c>
      <c r="D18" s="27" t="s">
        <v>247</v>
      </c>
      <c r="E18" s="28" t="s">
        <v>228</v>
      </c>
      <c r="F18" s="28" t="s">
        <v>229</v>
      </c>
      <c r="G18" s="29">
        <v>-44</v>
      </c>
      <c r="H18" s="29">
        <v>7.5</v>
      </c>
      <c r="I18" s="29">
        <v>330</v>
      </c>
      <c r="J18" s="29">
        <v>160</v>
      </c>
      <c r="K18" s="29">
        <v>7.5</v>
      </c>
      <c r="L18" s="29">
        <v>1199.82</v>
      </c>
      <c r="M18" s="27" t="s">
        <v>49</v>
      </c>
      <c r="N18" s="28" t="s">
        <v>50</v>
      </c>
      <c r="O18" s="28"/>
      <c r="P18" s="28"/>
      <c r="Q18" s="26"/>
    </row>
    <row r="19" spans="1:17" ht="18.95" customHeight="1" x14ac:dyDescent="0.2">
      <c r="A19" s="26">
        <v>44510</v>
      </c>
      <c r="B19" s="27" t="s">
        <v>379</v>
      </c>
      <c r="C19" s="27" t="s">
        <v>380</v>
      </c>
      <c r="D19" s="27" t="s">
        <v>248</v>
      </c>
      <c r="E19" s="28" t="s">
        <v>228</v>
      </c>
      <c r="F19" s="28" t="s">
        <v>229</v>
      </c>
      <c r="G19" s="29">
        <v>-20</v>
      </c>
      <c r="H19" s="29">
        <v>7.5</v>
      </c>
      <c r="I19" s="29">
        <v>150</v>
      </c>
      <c r="J19" s="29">
        <v>204</v>
      </c>
      <c r="K19" s="29">
        <v>7.5</v>
      </c>
      <c r="L19" s="29">
        <v>1529.82</v>
      </c>
      <c r="M19" s="27" t="s">
        <v>49</v>
      </c>
      <c r="N19" s="28" t="s">
        <v>50</v>
      </c>
      <c r="O19" s="28"/>
      <c r="P19" s="28"/>
      <c r="Q19" s="26"/>
    </row>
    <row r="20" spans="1:17" ht="18.95" customHeight="1" x14ac:dyDescent="0.2">
      <c r="A20" s="26">
        <v>44509</v>
      </c>
      <c r="B20" s="27" t="s">
        <v>379</v>
      </c>
      <c r="C20" s="27" t="s">
        <v>380</v>
      </c>
      <c r="D20" s="27" t="s">
        <v>366</v>
      </c>
      <c r="E20" s="28" t="s">
        <v>238</v>
      </c>
      <c r="F20" s="28" t="s">
        <v>239</v>
      </c>
      <c r="G20" s="29">
        <v>100</v>
      </c>
      <c r="H20" s="29">
        <v>7.5</v>
      </c>
      <c r="I20" s="29">
        <v>750</v>
      </c>
      <c r="J20" s="29">
        <v>224</v>
      </c>
      <c r="K20" s="29">
        <v>7.5</v>
      </c>
      <c r="L20" s="29">
        <v>1679.82</v>
      </c>
      <c r="M20" s="27" t="s">
        <v>49</v>
      </c>
      <c r="N20" s="28" t="s">
        <v>50</v>
      </c>
      <c r="O20" s="28"/>
      <c r="P20" s="28"/>
      <c r="Q20" s="26"/>
    </row>
    <row r="21" spans="1:17" ht="18.95" customHeight="1" x14ac:dyDescent="0.2">
      <c r="A21" s="26">
        <v>44507</v>
      </c>
      <c r="B21" s="27" t="s">
        <v>379</v>
      </c>
      <c r="C21" s="27" t="s">
        <v>380</v>
      </c>
      <c r="D21" s="27" t="s">
        <v>249</v>
      </c>
      <c r="E21" s="28" t="s">
        <v>228</v>
      </c>
      <c r="F21" s="28" t="s">
        <v>229</v>
      </c>
      <c r="G21" s="29">
        <v>-44</v>
      </c>
      <c r="H21" s="29">
        <v>7.5</v>
      </c>
      <c r="I21" s="29">
        <v>330</v>
      </c>
      <c r="J21" s="29">
        <v>124</v>
      </c>
      <c r="K21" s="29">
        <v>7.5</v>
      </c>
      <c r="L21" s="29">
        <v>929.82</v>
      </c>
      <c r="M21" s="27" t="s">
        <v>49</v>
      </c>
      <c r="N21" s="28" t="s">
        <v>50</v>
      </c>
      <c r="O21" s="28"/>
      <c r="P21" s="28"/>
      <c r="Q21" s="26"/>
    </row>
    <row r="22" spans="1:17" ht="18.95" customHeight="1" x14ac:dyDescent="0.2">
      <c r="A22" s="26">
        <v>44503</v>
      </c>
      <c r="B22" s="27" t="s">
        <v>379</v>
      </c>
      <c r="C22" s="27" t="s">
        <v>380</v>
      </c>
      <c r="D22" s="27" t="s">
        <v>250</v>
      </c>
      <c r="E22" s="28" t="s">
        <v>228</v>
      </c>
      <c r="F22" s="28" t="s">
        <v>229</v>
      </c>
      <c r="G22" s="29">
        <v>-40</v>
      </c>
      <c r="H22" s="29">
        <v>7.5</v>
      </c>
      <c r="I22" s="29">
        <v>300</v>
      </c>
      <c r="J22" s="29">
        <v>168</v>
      </c>
      <c r="K22" s="29">
        <v>7.5</v>
      </c>
      <c r="L22" s="29">
        <v>1259.82</v>
      </c>
      <c r="M22" s="27" t="s">
        <v>49</v>
      </c>
      <c r="N22" s="28" t="s">
        <v>50</v>
      </c>
      <c r="O22" s="28"/>
      <c r="P22" s="28"/>
      <c r="Q22" s="26"/>
    </row>
    <row r="23" spans="1:17" ht="18.95" customHeight="1" x14ac:dyDescent="0.2">
      <c r="A23" s="26">
        <v>44500</v>
      </c>
      <c r="B23" s="27" t="s">
        <v>379</v>
      </c>
      <c r="C23" s="27" t="s">
        <v>380</v>
      </c>
      <c r="D23" s="27" t="s">
        <v>251</v>
      </c>
      <c r="E23" s="28" t="s">
        <v>228</v>
      </c>
      <c r="F23" s="28" t="s">
        <v>229</v>
      </c>
      <c r="G23" s="29">
        <v>-44</v>
      </c>
      <c r="H23" s="29">
        <v>7.5</v>
      </c>
      <c r="I23" s="29">
        <v>330</v>
      </c>
      <c r="J23" s="29">
        <v>208</v>
      </c>
      <c r="K23" s="29">
        <v>7.5</v>
      </c>
      <c r="L23" s="29">
        <v>1559.82</v>
      </c>
      <c r="M23" s="27" t="s">
        <v>49</v>
      </c>
      <c r="N23" s="28" t="s">
        <v>50</v>
      </c>
      <c r="O23" s="28"/>
      <c r="P23" s="28"/>
      <c r="Q23" s="26"/>
    </row>
    <row r="24" spans="1:17" ht="18.95" customHeight="1" x14ac:dyDescent="0.2">
      <c r="A24" s="26">
        <v>44496</v>
      </c>
      <c r="B24" s="27" t="s">
        <v>379</v>
      </c>
      <c r="C24" s="27" t="s">
        <v>380</v>
      </c>
      <c r="D24" s="27" t="s">
        <v>252</v>
      </c>
      <c r="E24" s="28" t="s">
        <v>228</v>
      </c>
      <c r="F24" s="28" t="s">
        <v>229</v>
      </c>
      <c r="G24" s="29">
        <v>-40</v>
      </c>
      <c r="H24" s="29">
        <v>7.5</v>
      </c>
      <c r="I24" s="29">
        <v>300</v>
      </c>
      <c r="J24" s="29">
        <v>252</v>
      </c>
      <c r="K24" s="29">
        <v>7.5</v>
      </c>
      <c r="L24" s="29">
        <v>1889.82</v>
      </c>
      <c r="M24" s="27" t="s">
        <v>49</v>
      </c>
      <c r="N24" s="28" t="s">
        <v>50</v>
      </c>
      <c r="O24" s="28"/>
      <c r="P24" s="28"/>
      <c r="Q24" s="26"/>
    </row>
    <row r="25" spans="1:17" ht="18.95" customHeight="1" x14ac:dyDescent="0.2">
      <c r="A25" s="26">
        <v>44495</v>
      </c>
      <c r="B25" s="27" t="s">
        <v>379</v>
      </c>
      <c r="C25" s="27" t="s">
        <v>380</v>
      </c>
      <c r="D25" s="27" t="s">
        <v>367</v>
      </c>
      <c r="E25" s="28" t="s">
        <v>238</v>
      </c>
      <c r="F25" s="28" t="s">
        <v>239</v>
      </c>
      <c r="G25" s="29">
        <v>150</v>
      </c>
      <c r="H25" s="29">
        <v>7.5</v>
      </c>
      <c r="I25" s="29">
        <v>1125</v>
      </c>
      <c r="J25" s="29">
        <v>292</v>
      </c>
      <c r="K25" s="29">
        <v>7.5</v>
      </c>
      <c r="L25" s="29">
        <v>2189.8200000000002</v>
      </c>
      <c r="M25" s="27" t="s">
        <v>49</v>
      </c>
      <c r="N25" s="28" t="s">
        <v>50</v>
      </c>
      <c r="O25" s="28"/>
      <c r="P25" s="28"/>
      <c r="Q25" s="26"/>
    </row>
    <row r="26" spans="1:17" ht="18.95" customHeight="1" x14ac:dyDescent="0.2">
      <c r="A26" s="26">
        <v>44493</v>
      </c>
      <c r="B26" s="27" t="s">
        <v>379</v>
      </c>
      <c r="C26" s="27" t="s">
        <v>380</v>
      </c>
      <c r="D26" s="27" t="s">
        <v>253</v>
      </c>
      <c r="E26" s="28" t="s">
        <v>228</v>
      </c>
      <c r="F26" s="28" t="s">
        <v>229</v>
      </c>
      <c r="G26" s="29">
        <v>-44</v>
      </c>
      <c r="H26" s="29">
        <v>7.5</v>
      </c>
      <c r="I26" s="29">
        <v>330</v>
      </c>
      <c r="J26" s="29">
        <v>142</v>
      </c>
      <c r="K26" s="29">
        <v>7.5</v>
      </c>
      <c r="L26" s="29">
        <v>1064.82</v>
      </c>
      <c r="M26" s="27" t="s">
        <v>49</v>
      </c>
      <c r="N26" s="28" t="s">
        <v>50</v>
      </c>
      <c r="O26" s="28"/>
      <c r="P26" s="28"/>
      <c r="Q26" s="26"/>
    </row>
    <row r="27" spans="1:17" ht="18.95" customHeight="1" x14ac:dyDescent="0.2">
      <c r="A27" s="26">
        <v>44489</v>
      </c>
      <c r="B27" s="27" t="s">
        <v>379</v>
      </c>
      <c r="C27" s="27" t="s">
        <v>380</v>
      </c>
      <c r="D27" s="27" t="s">
        <v>254</v>
      </c>
      <c r="E27" s="28" t="s">
        <v>228</v>
      </c>
      <c r="F27" s="28" t="s">
        <v>229</v>
      </c>
      <c r="G27" s="29">
        <v>-40</v>
      </c>
      <c r="H27" s="29">
        <v>7.5</v>
      </c>
      <c r="I27" s="29">
        <v>300</v>
      </c>
      <c r="J27" s="29">
        <v>186</v>
      </c>
      <c r="K27" s="29">
        <v>7.5</v>
      </c>
      <c r="L27" s="29">
        <v>1394.82</v>
      </c>
      <c r="M27" s="27" t="s">
        <v>49</v>
      </c>
      <c r="N27" s="28" t="s">
        <v>50</v>
      </c>
      <c r="O27" s="28"/>
      <c r="P27" s="28"/>
      <c r="Q27" s="26"/>
    </row>
    <row r="28" spans="1:17" ht="18.95" customHeight="1" x14ac:dyDescent="0.2">
      <c r="A28" s="26">
        <v>44488</v>
      </c>
      <c r="B28" s="27" t="s">
        <v>379</v>
      </c>
      <c r="C28" s="27" t="s">
        <v>380</v>
      </c>
      <c r="D28" s="27" t="s">
        <v>255</v>
      </c>
      <c r="E28" s="28" t="s">
        <v>238</v>
      </c>
      <c r="F28" s="28" t="s">
        <v>239</v>
      </c>
      <c r="G28" s="29">
        <v>100</v>
      </c>
      <c r="H28" s="29">
        <v>7.5</v>
      </c>
      <c r="I28" s="29">
        <v>750</v>
      </c>
      <c r="J28" s="29">
        <v>226</v>
      </c>
      <c r="K28" s="29">
        <v>7.5</v>
      </c>
      <c r="L28" s="29">
        <v>1694.82</v>
      </c>
      <c r="M28" s="27" t="s">
        <v>49</v>
      </c>
      <c r="N28" s="28" t="s">
        <v>50</v>
      </c>
      <c r="O28" s="28"/>
      <c r="P28" s="28"/>
      <c r="Q28" s="26"/>
    </row>
    <row r="29" spans="1:17" ht="18.95" customHeight="1" x14ac:dyDescent="0.2">
      <c r="A29" s="26">
        <v>44486</v>
      </c>
      <c r="B29" s="27" t="s">
        <v>379</v>
      </c>
      <c r="C29" s="27" t="s">
        <v>380</v>
      </c>
      <c r="D29" s="27" t="s">
        <v>256</v>
      </c>
      <c r="E29" s="28" t="s">
        <v>228</v>
      </c>
      <c r="F29" s="28" t="s">
        <v>229</v>
      </c>
      <c r="G29" s="29">
        <v>-44</v>
      </c>
      <c r="H29" s="29">
        <v>7.5</v>
      </c>
      <c r="I29" s="29">
        <v>330</v>
      </c>
      <c r="J29" s="29">
        <v>126</v>
      </c>
      <c r="K29" s="29">
        <v>7.5</v>
      </c>
      <c r="L29" s="29">
        <v>944.82</v>
      </c>
      <c r="M29" s="27" t="s">
        <v>49</v>
      </c>
      <c r="N29" s="28" t="s">
        <v>50</v>
      </c>
      <c r="O29" s="28"/>
      <c r="P29" s="28"/>
      <c r="Q29" s="26"/>
    </row>
    <row r="30" spans="1:17" ht="18.95" customHeight="1" x14ac:dyDescent="0.2">
      <c r="A30" s="26">
        <v>44482</v>
      </c>
      <c r="B30" s="27" t="s">
        <v>379</v>
      </c>
      <c r="C30" s="27" t="s">
        <v>380</v>
      </c>
      <c r="D30" s="27" t="s">
        <v>257</v>
      </c>
      <c r="E30" s="28" t="s">
        <v>228</v>
      </c>
      <c r="F30" s="28" t="s">
        <v>229</v>
      </c>
      <c r="G30" s="29">
        <v>-40</v>
      </c>
      <c r="H30" s="29">
        <v>7.5</v>
      </c>
      <c r="I30" s="29">
        <v>300</v>
      </c>
      <c r="J30" s="29">
        <v>170</v>
      </c>
      <c r="K30" s="29">
        <v>7.5</v>
      </c>
      <c r="L30" s="29">
        <v>1274.82</v>
      </c>
      <c r="M30" s="27" t="s">
        <v>49</v>
      </c>
      <c r="N30" s="28" t="s">
        <v>50</v>
      </c>
      <c r="O30" s="28"/>
      <c r="P30" s="28"/>
      <c r="Q30" s="26"/>
    </row>
    <row r="31" spans="1:17" ht="18.95" customHeight="1" x14ac:dyDescent="0.2">
      <c r="A31" s="26">
        <v>44479</v>
      </c>
      <c r="B31" s="27" t="s">
        <v>379</v>
      </c>
      <c r="C31" s="27" t="s">
        <v>380</v>
      </c>
      <c r="D31" s="27" t="s">
        <v>258</v>
      </c>
      <c r="E31" s="28" t="s">
        <v>228</v>
      </c>
      <c r="F31" s="28" t="s">
        <v>229</v>
      </c>
      <c r="G31" s="29">
        <v>-44</v>
      </c>
      <c r="H31" s="29">
        <v>7.5</v>
      </c>
      <c r="I31" s="29">
        <v>330</v>
      </c>
      <c r="J31" s="29">
        <v>210</v>
      </c>
      <c r="K31" s="29">
        <v>7.5</v>
      </c>
      <c r="L31" s="29">
        <v>1574.82</v>
      </c>
      <c r="M31" s="27" t="s">
        <v>49</v>
      </c>
      <c r="N31" s="28" t="s">
        <v>50</v>
      </c>
      <c r="O31" s="28"/>
      <c r="P31" s="28"/>
      <c r="Q31" s="26"/>
    </row>
    <row r="32" spans="1:17" ht="18.95" customHeight="1" x14ac:dyDescent="0.2">
      <c r="A32" s="26">
        <v>44475</v>
      </c>
      <c r="B32" s="27" t="s">
        <v>379</v>
      </c>
      <c r="C32" s="27" t="s">
        <v>380</v>
      </c>
      <c r="D32" s="27" t="s">
        <v>259</v>
      </c>
      <c r="E32" s="28" t="s">
        <v>228</v>
      </c>
      <c r="F32" s="28" t="s">
        <v>229</v>
      </c>
      <c r="G32" s="29">
        <v>-40</v>
      </c>
      <c r="H32" s="29">
        <v>7.5</v>
      </c>
      <c r="I32" s="29">
        <v>300</v>
      </c>
      <c r="J32" s="29">
        <v>254</v>
      </c>
      <c r="K32" s="29">
        <v>7.5</v>
      </c>
      <c r="L32" s="29">
        <v>1904.82</v>
      </c>
      <c r="M32" s="27" t="s">
        <v>49</v>
      </c>
      <c r="N32" s="28" t="s">
        <v>50</v>
      </c>
      <c r="O32" s="28"/>
      <c r="P32" s="28"/>
      <c r="Q32" s="26"/>
    </row>
    <row r="33" spans="1:17" ht="18.95" customHeight="1" x14ac:dyDescent="0.2">
      <c r="A33" s="26">
        <v>44474</v>
      </c>
      <c r="B33" s="27" t="s">
        <v>379</v>
      </c>
      <c r="C33" s="27" t="s">
        <v>380</v>
      </c>
      <c r="D33" s="27" t="s">
        <v>260</v>
      </c>
      <c r="E33" s="28" t="s">
        <v>238</v>
      </c>
      <c r="F33" s="28" t="s">
        <v>239</v>
      </c>
      <c r="G33" s="29">
        <v>100</v>
      </c>
      <c r="H33" s="29">
        <v>7.5</v>
      </c>
      <c r="I33" s="29">
        <v>750</v>
      </c>
      <c r="J33" s="29">
        <v>294</v>
      </c>
      <c r="K33" s="29">
        <v>7.5</v>
      </c>
      <c r="L33" s="29">
        <v>2204.8200000000002</v>
      </c>
      <c r="M33" s="27" t="s">
        <v>49</v>
      </c>
      <c r="N33" s="28" t="s">
        <v>50</v>
      </c>
      <c r="O33" s="28"/>
      <c r="P33" s="28"/>
      <c r="Q33" s="26"/>
    </row>
    <row r="34" spans="1:17" ht="18.95" customHeight="1" x14ac:dyDescent="0.2">
      <c r="A34" s="26">
        <v>44472</v>
      </c>
      <c r="B34" s="27" t="s">
        <v>379</v>
      </c>
      <c r="C34" s="27" t="s">
        <v>380</v>
      </c>
      <c r="D34" s="27" t="s">
        <v>261</v>
      </c>
      <c r="E34" s="28" t="s">
        <v>228</v>
      </c>
      <c r="F34" s="28" t="s">
        <v>229</v>
      </c>
      <c r="G34" s="29">
        <v>-44</v>
      </c>
      <c r="H34" s="29">
        <v>7.5</v>
      </c>
      <c r="I34" s="29">
        <v>330</v>
      </c>
      <c r="J34" s="29">
        <v>194</v>
      </c>
      <c r="K34" s="29">
        <v>7.5</v>
      </c>
      <c r="L34" s="29">
        <v>1454.82</v>
      </c>
      <c r="M34" s="27" t="s">
        <v>49</v>
      </c>
      <c r="N34" s="28" t="s">
        <v>50</v>
      </c>
      <c r="O34" s="28"/>
      <c r="P34" s="28"/>
      <c r="Q34" s="26"/>
    </row>
    <row r="35" spans="1:17" ht="18.95" customHeight="1" x14ac:dyDescent="0.2">
      <c r="A35" s="26">
        <v>44468</v>
      </c>
      <c r="B35" s="27" t="s">
        <v>379</v>
      </c>
      <c r="C35" s="27" t="s">
        <v>380</v>
      </c>
      <c r="D35" s="27" t="s">
        <v>262</v>
      </c>
      <c r="E35" s="28" t="s">
        <v>228</v>
      </c>
      <c r="F35" s="28" t="s">
        <v>229</v>
      </c>
      <c r="G35" s="29">
        <v>-40</v>
      </c>
      <c r="H35" s="29">
        <v>7.5</v>
      </c>
      <c r="I35" s="29">
        <v>300</v>
      </c>
      <c r="J35" s="29">
        <v>238</v>
      </c>
      <c r="K35" s="29">
        <v>7.5</v>
      </c>
      <c r="L35" s="29">
        <v>1784.82</v>
      </c>
      <c r="M35" s="27" t="s">
        <v>49</v>
      </c>
      <c r="N35" s="28" t="s">
        <v>50</v>
      </c>
      <c r="O35" s="28"/>
      <c r="P35" s="28"/>
      <c r="Q35" s="26"/>
    </row>
    <row r="36" spans="1:17" ht="18.95" customHeight="1" x14ac:dyDescent="0.2">
      <c r="A36" s="26">
        <v>44467</v>
      </c>
      <c r="B36" s="27" t="s">
        <v>379</v>
      </c>
      <c r="C36" s="27" t="s">
        <v>380</v>
      </c>
      <c r="D36" s="27" t="s">
        <v>263</v>
      </c>
      <c r="E36" s="28" t="s">
        <v>238</v>
      </c>
      <c r="F36" s="28" t="s">
        <v>239</v>
      </c>
      <c r="G36" s="29">
        <v>150</v>
      </c>
      <c r="H36" s="29">
        <v>7.5</v>
      </c>
      <c r="I36" s="29">
        <v>1125</v>
      </c>
      <c r="J36" s="29">
        <v>278</v>
      </c>
      <c r="K36" s="29">
        <v>7.5</v>
      </c>
      <c r="L36" s="29">
        <v>2084.8200000000002</v>
      </c>
      <c r="M36" s="27" t="s">
        <v>49</v>
      </c>
      <c r="N36" s="28" t="s">
        <v>50</v>
      </c>
      <c r="O36" s="28"/>
      <c r="P36" s="28"/>
      <c r="Q36" s="26"/>
    </row>
    <row r="37" spans="1:17" ht="18.95" customHeight="1" x14ac:dyDescent="0.2">
      <c r="A37" s="26">
        <v>44465</v>
      </c>
      <c r="B37" s="27" t="s">
        <v>379</v>
      </c>
      <c r="C37" s="27" t="s">
        <v>380</v>
      </c>
      <c r="D37" s="27" t="s">
        <v>264</v>
      </c>
      <c r="E37" s="28" t="s">
        <v>228</v>
      </c>
      <c r="F37" s="28" t="s">
        <v>229</v>
      </c>
      <c r="G37" s="29">
        <v>-44</v>
      </c>
      <c r="H37" s="29">
        <v>7.5</v>
      </c>
      <c r="I37" s="29">
        <v>330</v>
      </c>
      <c r="J37" s="29">
        <v>128</v>
      </c>
      <c r="K37" s="29">
        <v>7.5</v>
      </c>
      <c r="L37" s="29">
        <v>959.82</v>
      </c>
      <c r="M37" s="27" t="s">
        <v>49</v>
      </c>
      <c r="N37" s="28" t="s">
        <v>50</v>
      </c>
      <c r="O37" s="28"/>
      <c r="P37" s="28"/>
      <c r="Q37" s="26"/>
    </row>
    <row r="38" spans="1:17" ht="18.95" customHeight="1" x14ac:dyDescent="0.2">
      <c r="A38" s="26">
        <v>44461</v>
      </c>
      <c r="B38" s="27" t="s">
        <v>379</v>
      </c>
      <c r="C38" s="27" t="s">
        <v>380</v>
      </c>
      <c r="D38" s="27" t="s">
        <v>265</v>
      </c>
      <c r="E38" s="28" t="s">
        <v>228</v>
      </c>
      <c r="F38" s="28" t="s">
        <v>229</v>
      </c>
      <c r="G38" s="29">
        <v>-40</v>
      </c>
      <c r="H38" s="29">
        <v>7.5</v>
      </c>
      <c r="I38" s="29">
        <v>300</v>
      </c>
      <c r="J38" s="29">
        <v>172</v>
      </c>
      <c r="K38" s="29">
        <v>7.5</v>
      </c>
      <c r="L38" s="29">
        <v>1289.82</v>
      </c>
      <c r="M38" s="27" t="s">
        <v>49</v>
      </c>
      <c r="N38" s="28" t="s">
        <v>50</v>
      </c>
      <c r="O38" s="28"/>
      <c r="P38" s="28"/>
      <c r="Q38" s="26"/>
    </row>
    <row r="39" spans="1:17" ht="18.95" customHeight="1" x14ac:dyDescent="0.2">
      <c r="A39" s="26">
        <v>44458</v>
      </c>
      <c r="B39" s="27" t="s">
        <v>379</v>
      </c>
      <c r="C39" s="27" t="s">
        <v>380</v>
      </c>
      <c r="D39" s="27" t="s">
        <v>266</v>
      </c>
      <c r="E39" s="28" t="s">
        <v>228</v>
      </c>
      <c r="F39" s="28" t="s">
        <v>229</v>
      </c>
      <c r="G39" s="29">
        <v>-44</v>
      </c>
      <c r="H39" s="29">
        <v>7.5</v>
      </c>
      <c r="I39" s="29">
        <v>330</v>
      </c>
      <c r="J39" s="29">
        <v>212</v>
      </c>
      <c r="K39" s="29">
        <v>7.5</v>
      </c>
      <c r="L39" s="29">
        <v>1589.82</v>
      </c>
      <c r="M39" s="27" t="s">
        <v>49</v>
      </c>
      <c r="N39" s="28" t="s">
        <v>50</v>
      </c>
      <c r="O39" s="28"/>
      <c r="P39" s="28"/>
      <c r="Q39" s="26"/>
    </row>
    <row r="40" spans="1:17" ht="18.95" customHeight="1" x14ac:dyDescent="0.2">
      <c r="A40" s="26">
        <v>44454</v>
      </c>
      <c r="B40" s="27" t="s">
        <v>379</v>
      </c>
      <c r="C40" s="27" t="s">
        <v>380</v>
      </c>
      <c r="D40" s="27" t="s">
        <v>267</v>
      </c>
      <c r="E40" s="28" t="s">
        <v>228</v>
      </c>
      <c r="F40" s="28" t="s">
        <v>229</v>
      </c>
      <c r="G40" s="29">
        <v>-40</v>
      </c>
      <c r="H40" s="29">
        <v>7.5</v>
      </c>
      <c r="I40" s="29">
        <v>300</v>
      </c>
      <c r="J40" s="29">
        <v>256</v>
      </c>
      <c r="K40" s="29">
        <v>7.5</v>
      </c>
      <c r="L40" s="29">
        <v>1919.82</v>
      </c>
      <c r="M40" s="27" t="s">
        <v>49</v>
      </c>
      <c r="N40" s="28" t="s">
        <v>50</v>
      </c>
      <c r="O40" s="28"/>
      <c r="P40" s="28"/>
      <c r="Q40" s="26"/>
    </row>
    <row r="41" spans="1:17" ht="18.95" customHeight="1" x14ac:dyDescent="0.2">
      <c r="A41" s="26">
        <v>44453</v>
      </c>
      <c r="B41" s="27" t="s">
        <v>379</v>
      </c>
      <c r="C41" s="27" t="s">
        <v>380</v>
      </c>
      <c r="D41" s="27" t="s">
        <v>268</v>
      </c>
      <c r="E41" s="28" t="s">
        <v>238</v>
      </c>
      <c r="F41" s="28" t="s">
        <v>239</v>
      </c>
      <c r="G41" s="29">
        <v>50</v>
      </c>
      <c r="H41" s="29">
        <v>7.5</v>
      </c>
      <c r="I41" s="29">
        <v>375</v>
      </c>
      <c r="J41" s="29">
        <v>296</v>
      </c>
      <c r="K41" s="29">
        <v>7.5</v>
      </c>
      <c r="L41" s="29">
        <v>2219.8200000000002</v>
      </c>
      <c r="M41" s="27" t="s">
        <v>49</v>
      </c>
      <c r="N41" s="28" t="s">
        <v>50</v>
      </c>
      <c r="O41" s="28"/>
      <c r="P41" s="28"/>
      <c r="Q41" s="26"/>
    </row>
    <row r="42" spans="1:17" ht="18.95" customHeight="1" x14ac:dyDescent="0.2">
      <c r="A42" s="26">
        <v>44451</v>
      </c>
      <c r="B42" s="27" t="s">
        <v>379</v>
      </c>
      <c r="C42" s="27" t="s">
        <v>380</v>
      </c>
      <c r="D42" s="27" t="s">
        <v>269</v>
      </c>
      <c r="E42" s="28" t="s">
        <v>228</v>
      </c>
      <c r="F42" s="28" t="s">
        <v>229</v>
      </c>
      <c r="G42" s="29">
        <v>-44</v>
      </c>
      <c r="H42" s="29">
        <v>7.5</v>
      </c>
      <c r="I42" s="29">
        <v>330</v>
      </c>
      <c r="J42" s="29">
        <v>246</v>
      </c>
      <c r="K42" s="29">
        <v>7.5</v>
      </c>
      <c r="L42" s="29">
        <v>1844.82</v>
      </c>
      <c r="M42" s="27" t="s">
        <v>49</v>
      </c>
      <c r="N42" s="28" t="s">
        <v>50</v>
      </c>
      <c r="O42" s="28"/>
      <c r="P42" s="28"/>
      <c r="Q42" s="26"/>
    </row>
    <row r="43" spans="1:17" ht="18.95" customHeight="1" x14ac:dyDescent="0.2">
      <c r="A43" s="26">
        <v>44447</v>
      </c>
      <c r="B43" s="27" t="s">
        <v>379</v>
      </c>
      <c r="C43" s="27" t="s">
        <v>380</v>
      </c>
      <c r="D43" s="27" t="s">
        <v>270</v>
      </c>
      <c r="E43" s="28" t="s">
        <v>228</v>
      </c>
      <c r="F43" s="28" t="s">
        <v>229</v>
      </c>
      <c r="G43" s="29">
        <v>-40</v>
      </c>
      <c r="H43" s="29">
        <v>7.5</v>
      </c>
      <c r="I43" s="29">
        <v>300</v>
      </c>
      <c r="J43" s="29">
        <v>290</v>
      </c>
      <c r="K43" s="29">
        <v>7.5</v>
      </c>
      <c r="L43" s="29">
        <v>2174.8200000000002</v>
      </c>
      <c r="M43" s="27" t="s">
        <v>49</v>
      </c>
      <c r="N43" s="28" t="s">
        <v>50</v>
      </c>
      <c r="O43" s="28"/>
      <c r="P43" s="28"/>
      <c r="Q43" s="26"/>
    </row>
    <row r="44" spans="1:17" ht="18.95" customHeight="1" x14ac:dyDescent="0.2">
      <c r="A44" s="26">
        <v>44446</v>
      </c>
      <c r="B44" s="27" t="s">
        <v>379</v>
      </c>
      <c r="C44" s="27" t="s">
        <v>380</v>
      </c>
      <c r="D44" s="27" t="s">
        <v>271</v>
      </c>
      <c r="E44" s="28" t="s">
        <v>238</v>
      </c>
      <c r="F44" s="28" t="s">
        <v>239</v>
      </c>
      <c r="G44" s="29">
        <v>200</v>
      </c>
      <c r="H44" s="29">
        <v>7.5</v>
      </c>
      <c r="I44" s="29">
        <v>1500</v>
      </c>
      <c r="J44" s="29">
        <v>330</v>
      </c>
      <c r="K44" s="29">
        <v>7.5</v>
      </c>
      <c r="L44" s="29">
        <v>2474.8200000000002</v>
      </c>
      <c r="M44" s="27" t="s">
        <v>49</v>
      </c>
      <c r="N44" s="28" t="s">
        <v>50</v>
      </c>
      <c r="O44" s="28"/>
      <c r="P44" s="28"/>
      <c r="Q44" s="26"/>
    </row>
    <row r="45" spans="1:17" ht="18.95" customHeight="1" x14ac:dyDescent="0.2">
      <c r="A45" s="26">
        <v>44444</v>
      </c>
      <c r="B45" s="27" t="s">
        <v>379</v>
      </c>
      <c r="C45" s="27" t="s">
        <v>380</v>
      </c>
      <c r="D45" s="27" t="s">
        <v>272</v>
      </c>
      <c r="E45" s="28" t="s">
        <v>228</v>
      </c>
      <c r="F45" s="28" t="s">
        <v>229</v>
      </c>
      <c r="G45" s="29">
        <v>-44</v>
      </c>
      <c r="H45" s="29">
        <v>7.5</v>
      </c>
      <c r="I45" s="29">
        <v>330</v>
      </c>
      <c r="J45" s="29">
        <v>130</v>
      </c>
      <c r="K45" s="29">
        <v>7.5</v>
      </c>
      <c r="L45" s="29">
        <v>974.82</v>
      </c>
      <c r="M45" s="27" t="s">
        <v>49</v>
      </c>
      <c r="N45" s="28" t="s">
        <v>50</v>
      </c>
      <c r="O45" s="28"/>
      <c r="P45" s="28"/>
      <c r="Q45" s="26"/>
    </row>
    <row r="46" spans="1:17" ht="18.95" customHeight="1" x14ac:dyDescent="0.2">
      <c r="A46" s="26">
        <v>44440</v>
      </c>
      <c r="B46" s="27" t="s">
        <v>379</v>
      </c>
      <c r="C46" s="27" t="s">
        <v>380</v>
      </c>
      <c r="D46" s="27" t="s">
        <v>273</v>
      </c>
      <c r="E46" s="28" t="s">
        <v>228</v>
      </c>
      <c r="F46" s="28" t="s">
        <v>229</v>
      </c>
      <c r="G46" s="29">
        <v>-40</v>
      </c>
      <c r="H46" s="29">
        <v>7.5</v>
      </c>
      <c r="I46" s="29">
        <v>300</v>
      </c>
      <c r="J46" s="29">
        <v>174</v>
      </c>
      <c r="K46" s="29">
        <v>7.5</v>
      </c>
      <c r="L46" s="29">
        <v>1304.82</v>
      </c>
      <c r="M46" s="27" t="s">
        <v>49</v>
      </c>
      <c r="N46" s="28" t="s">
        <v>50</v>
      </c>
      <c r="O46" s="28"/>
      <c r="P46" s="28"/>
      <c r="Q46" s="26"/>
    </row>
    <row r="47" spans="1:17" ht="18.95" customHeight="1" x14ac:dyDescent="0.2">
      <c r="A47" s="26">
        <v>44439</v>
      </c>
      <c r="B47" s="27" t="s">
        <v>379</v>
      </c>
      <c r="C47" s="27" t="s">
        <v>380</v>
      </c>
      <c r="D47" s="27" t="s">
        <v>274</v>
      </c>
      <c r="E47" s="28" t="s">
        <v>238</v>
      </c>
      <c r="F47" s="28" t="s">
        <v>239</v>
      </c>
      <c r="G47" s="29">
        <v>50</v>
      </c>
      <c r="H47" s="29">
        <v>7.5</v>
      </c>
      <c r="I47" s="29">
        <v>375</v>
      </c>
      <c r="J47" s="29">
        <v>214</v>
      </c>
      <c r="K47" s="29">
        <v>7.5</v>
      </c>
      <c r="L47" s="29">
        <v>1604.82</v>
      </c>
      <c r="M47" s="27" t="s">
        <v>49</v>
      </c>
      <c r="N47" s="28" t="s">
        <v>50</v>
      </c>
      <c r="O47" s="28"/>
      <c r="P47" s="28"/>
      <c r="Q47" s="26"/>
    </row>
    <row r="48" spans="1:17" ht="18.95" customHeight="1" x14ac:dyDescent="0.2">
      <c r="A48" s="26">
        <v>44437</v>
      </c>
      <c r="B48" s="27" t="s">
        <v>379</v>
      </c>
      <c r="C48" s="27" t="s">
        <v>380</v>
      </c>
      <c r="D48" s="27" t="s">
        <v>275</v>
      </c>
      <c r="E48" s="28" t="s">
        <v>228</v>
      </c>
      <c r="F48" s="28" t="s">
        <v>229</v>
      </c>
      <c r="G48" s="29">
        <v>-44</v>
      </c>
      <c r="H48" s="29">
        <v>7.5</v>
      </c>
      <c r="I48" s="29">
        <v>330</v>
      </c>
      <c r="J48" s="29">
        <v>164</v>
      </c>
      <c r="K48" s="29">
        <v>7.5</v>
      </c>
      <c r="L48" s="29">
        <v>1229.82</v>
      </c>
      <c r="M48" s="27" t="s">
        <v>49</v>
      </c>
      <c r="N48" s="28" t="s">
        <v>50</v>
      </c>
      <c r="O48" s="28"/>
      <c r="P48" s="28"/>
      <c r="Q48" s="26"/>
    </row>
    <row r="49" spans="1:17" ht="18.95" customHeight="1" x14ac:dyDescent="0.2">
      <c r="A49" s="26">
        <v>44433</v>
      </c>
      <c r="B49" s="27" t="s">
        <v>379</v>
      </c>
      <c r="C49" s="27" t="s">
        <v>380</v>
      </c>
      <c r="D49" s="27" t="s">
        <v>276</v>
      </c>
      <c r="E49" s="28" t="s">
        <v>228</v>
      </c>
      <c r="F49" s="28" t="s">
        <v>229</v>
      </c>
      <c r="G49" s="29">
        <v>-44</v>
      </c>
      <c r="H49" s="29">
        <v>7.5</v>
      </c>
      <c r="I49" s="29">
        <v>330</v>
      </c>
      <c r="J49" s="29">
        <v>208</v>
      </c>
      <c r="K49" s="29">
        <v>7.5</v>
      </c>
      <c r="L49" s="29">
        <v>1559.82</v>
      </c>
      <c r="M49" s="27" t="s">
        <v>49</v>
      </c>
      <c r="N49" s="28" t="s">
        <v>50</v>
      </c>
      <c r="O49" s="28"/>
      <c r="P49" s="28"/>
      <c r="Q49" s="26"/>
    </row>
    <row r="50" spans="1:17" ht="18.95" customHeight="1" x14ac:dyDescent="0.2">
      <c r="A50" s="26">
        <v>44430</v>
      </c>
      <c r="B50" s="27" t="s">
        <v>379</v>
      </c>
      <c r="C50" s="27" t="s">
        <v>380</v>
      </c>
      <c r="D50" s="27" t="s">
        <v>277</v>
      </c>
      <c r="E50" s="28" t="s">
        <v>228</v>
      </c>
      <c r="F50" s="28" t="s">
        <v>229</v>
      </c>
      <c r="G50" s="29">
        <v>-50</v>
      </c>
      <c r="H50" s="29">
        <v>7.5</v>
      </c>
      <c r="I50" s="29">
        <v>375</v>
      </c>
      <c r="J50" s="29">
        <v>252</v>
      </c>
      <c r="K50" s="29">
        <v>7.5</v>
      </c>
      <c r="L50" s="29">
        <v>1889.82</v>
      </c>
      <c r="M50" s="27" t="s">
        <v>49</v>
      </c>
      <c r="N50" s="28" t="s">
        <v>50</v>
      </c>
      <c r="O50" s="28"/>
      <c r="P50" s="28"/>
      <c r="Q50" s="26"/>
    </row>
    <row r="51" spans="1:17" ht="18.95" customHeight="1" x14ac:dyDescent="0.2">
      <c r="A51" s="26">
        <v>44426</v>
      </c>
      <c r="B51" s="27" t="s">
        <v>379</v>
      </c>
      <c r="C51" s="27" t="s">
        <v>380</v>
      </c>
      <c r="D51" s="27" t="s">
        <v>278</v>
      </c>
      <c r="E51" s="28" t="s">
        <v>228</v>
      </c>
      <c r="F51" s="28" t="s">
        <v>229</v>
      </c>
      <c r="G51" s="29">
        <v>-50</v>
      </c>
      <c r="H51" s="29">
        <v>7.5</v>
      </c>
      <c r="I51" s="29">
        <v>375</v>
      </c>
      <c r="J51" s="29">
        <v>302</v>
      </c>
      <c r="K51" s="29">
        <v>7.5</v>
      </c>
      <c r="L51" s="29">
        <v>2264.8200000000002</v>
      </c>
      <c r="M51" s="27" t="s">
        <v>49</v>
      </c>
      <c r="N51" s="28" t="s">
        <v>50</v>
      </c>
      <c r="O51" s="28"/>
      <c r="P51" s="28"/>
      <c r="Q51" s="26"/>
    </row>
    <row r="52" spans="1:17" ht="18.95" customHeight="1" x14ac:dyDescent="0.2">
      <c r="A52" s="26">
        <v>44425</v>
      </c>
      <c r="B52" s="27" t="s">
        <v>379</v>
      </c>
      <c r="C52" s="27" t="s">
        <v>380</v>
      </c>
      <c r="D52" s="27" t="s">
        <v>279</v>
      </c>
      <c r="E52" s="28" t="s">
        <v>238</v>
      </c>
      <c r="F52" s="28" t="s">
        <v>239</v>
      </c>
      <c r="G52" s="29">
        <v>250</v>
      </c>
      <c r="H52" s="29">
        <v>7.5</v>
      </c>
      <c r="I52" s="29">
        <v>1875</v>
      </c>
      <c r="J52" s="29">
        <v>352</v>
      </c>
      <c r="K52" s="29">
        <v>7.5</v>
      </c>
      <c r="L52" s="29">
        <v>2639.82</v>
      </c>
      <c r="M52" s="27" t="s">
        <v>49</v>
      </c>
      <c r="N52" s="28" t="s">
        <v>50</v>
      </c>
      <c r="O52" s="28"/>
      <c r="P52" s="28"/>
      <c r="Q52" s="26"/>
    </row>
    <row r="53" spans="1:17" ht="18.95" customHeight="1" x14ac:dyDescent="0.2">
      <c r="A53" s="26">
        <v>44424</v>
      </c>
      <c r="B53" s="27" t="s">
        <v>379</v>
      </c>
      <c r="C53" s="27" t="s">
        <v>380</v>
      </c>
      <c r="D53" s="27" t="s">
        <v>280</v>
      </c>
      <c r="E53" s="28" t="s">
        <v>228</v>
      </c>
      <c r="F53" s="28" t="s">
        <v>229</v>
      </c>
      <c r="G53" s="29">
        <v>-24</v>
      </c>
      <c r="H53" s="29">
        <v>7.5</v>
      </c>
      <c r="I53" s="29">
        <v>180</v>
      </c>
      <c r="J53" s="29">
        <v>102</v>
      </c>
      <c r="K53" s="29">
        <v>7.5</v>
      </c>
      <c r="L53" s="29">
        <v>764.82</v>
      </c>
      <c r="M53" s="27" t="s">
        <v>49</v>
      </c>
      <c r="N53" s="28" t="s">
        <v>50</v>
      </c>
      <c r="O53" s="28"/>
      <c r="P53" s="28"/>
      <c r="Q53" s="26"/>
    </row>
    <row r="54" spans="1:17" ht="18.95" customHeight="1" x14ac:dyDescent="0.2">
      <c r="A54" s="26">
        <v>44419</v>
      </c>
      <c r="B54" s="27" t="s">
        <v>379</v>
      </c>
      <c r="C54" s="27" t="s">
        <v>380</v>
      </c>
      <c r="D54" s="27" t="s">
        <v>281</v>
      </c>
      <c r="E54" s="28" t="s">
        <v>228</v>
      </c>
      <c r="F54" s="28" t="s">
        <v>229</v>
      </c>
      <c r="G54" s="29">
        <v>-50</v>
      </c>
      <c r="H54" s="29">
        <v>7.5</v>
      </c>
      <c r="I54" s="29">
        <v>375</v>
      </c>
      <c r="J54" s="29">
        <v>126</v>
      </c>
      <c r="K54" s="29">
        <v>7.5</v>
      </c>
      <c r="L54" s="29">
        <v>944.82</v>
      </c>
      <c r="M54" s="27" t="s">
        <v>49</v>
      </c>
      <c r="N54" s="28" t="s">
        <v>50</v>
      </c>
      <c r="O54" s="28"/>
      <c r="P54" s="28"/>
      <c r="Q54" s="26"/>
    </row>
    <row r="55" spans="1:17" ht="18.95" customHeight="1" x14ac:dyDescent="0.2">
      <c r="A55" s="26">
        <v>44418</v>
      </c>
      <c r="B55" s="27" t="s">
        <v>379</v>
      </c>
      <c r="C55" s="27" t="s">
        <v>380</v>
      </c>
      <c r="D55" s="27" t="s">
        <v>282</v>
      </c>
      <c r="E55" s="28" t="s">
        <v>238</v>
      </c>
      <c r="F55" s="28" t="s">
        <v>239</v>
      </c>
      <c r="G55" s="29">
        <v>100</v>
      </c>
      <c r="H55" s="29">
        <v>7.5</v>
      </c>
      <c r="I55" s="29">
        <v>750</v>
      </c>
      <c r="J55" s="29">
        <v>176</v>
      </c>
      <c r="K55" s="29">
        <v>7.5</v>
      </c>
      <c r="L55" s="29">
        <v>1319.82</v>
      </c>
      <c r="M55" s="27" t="s">
        <v>49</v>
      </c>
      <c r="N55" s="28" t="s">
        <v>50</v>
      </c>
      <c r="O55" s="28"/>
      <c r="P55" s="28"/>
      <c r="Q55" s="26"/>
    </row>
    <row r="56" spans="1:17" ht="18.95" customHeight="1" x14ac:dyDescent="0.2">
      <c r="A56" s="26">
        <v>44416</v>
      </c>
      <c r="B56" s="27" t="s">
        <v>379</v>
      </c>
      <c r="C56" s="27" t="s">
        <v>380</v>
      </c>
      <c r="D56" s="27" t="s">
        <v>283</v>
      </c>
      <c r="E56" s="28" t="s">
        <v>228</v>
      </c>
      <c r="F56" s="28" t="s">
        <v>229</v>
      </c>
      <c r="G56" s="29">
        <v>-40</v>
      </c>
      <c r="H56" s="29">
        <v>7.5</v>
      </c>
      <c r="I56" s="29">
        <v>300</v>
      </c>
      <c r="J56" s="29">
        <v>76</v>
      </c>
      <c r="K56" s="29">
        <v>7.5</v>
      </c>
      <c r="L56" s="29">
        <v>569.82000000000005</v>
      </c>
      <c r="M56" s="27" t="s">
        <v>49</v>
      </c>
      <c r="N56" s="28" t="s">
        <v>50</v>
      </c>
      <c r="O56" s="28"/>
      <c r="P56" s="28"/>
      <c r="Q56" s="26"/>
    </row>
    <row r="57" spans="1:17" ht="18.95" customHeight="1" x14ac:dyDescent="0.2">
      <c r="A57" s="26">
        <v>44412</v>
      </c>
      <c r="B57" s="27" t="s">
        <v>379</v>
      </c>
      <c r="C57" s="27" t="s">
        <v>380</v>
      </c>
      <c r="D57" s="27" t="s">
        <v>284</v>
      </c>
      <c r="E57" s="28" t="s">
        <v>228</v>
      </c>
      <c r="F57" s="28" t="s">
        <v>229</v>
      </c>
      <c r="G57" s="29">
        <v>-44</v>
      </c>
      <c r="H57" s="29">
        <v>7.5</v>
      </c>
      <c r="I57" s="29">
        <v>330</v>
      </c>
      <c r="J57" s="29">
        <v>116</v>
      </c>
      <c r="K57" s="29">
        <v>7.5</v>
      </c>
      <c r="L57" s="29">
        <v>869.82</v>
      </c>
      <c r="M57" s="27" t="s">
        <v>49</v>
      </c>
      <c r="N57" s="28" t="s">
        <v>50</v>
      </c>
      <c r="O57" s="28"/>
      <c r="P57" s="28"/>
      <c r="Q57" s="26"/>
    </row>
    <row r="58" spans="1:17" ht="18.95" customHeight="1" x14ac:dyDescent="0.2">
      <c r="A58" s="26">
        <v>44411</v>
      </c>
      <c r="B58" s="27" t="s">
        <v>379</v>
      </c>
      <c r="C58" s="27" t="s">
        <v>380</v>
      </c>
      <c r="D58" s="27" t="s">
        <v>285</v>
      </c>
      <c r="E58" s="28" t="s">
        <v>238</v>
      </c>
      <c r="F58" s="28" t="s">
        <v>239</v>
      </c>
      <c r="G58" s="29">
        <v>50</v>
      </c>
      <c r="H58" s="29">
        <v>7.5</v>
      </c>
      <c r="I58" s="29">
        <v>375</v>
      </c>
      <c r="J58" s="29">
        <v>160</v>
      </c>
      <c r="K58" s="29">
        <v>7.5</v>
      </c>
      <c r="L58" s="29">
        <v>1199.82</v>
      </c>
      <c r="M58" s="27" t="s">
        <v>49</v>
      </c>
      <c r="N58" s="28" t="s">
        <v>50</v>
      </c>
      <c r="O58" s="28"/>
      <c r="P58" s="28"/>
      <c r="Q58" s="26"/>
    </row>
    <row r="59" spans="1:17" ht="18.95" customHeight="1" x14ac:dyDescent="0.2">
      <c r="A59" s="26">
        <v>44409</v>
      </c>
      <c r="B59" s="27" t="s">
        <v>379</v>
      </c>
      <c r="C59" s="27" t="s">
        <v>380</v>
      </c>
      <c r="D59" s="27" t="s">
        <v>286</v>
      </c>
      <c r="E59" s="28" t="s">
        <v>228</v>
      </c>
      <c r="F59" s="28" t="s">
        <v>229</v>
      </c>
      <c r="G59" s="29">
        <v>-40</v>
      </c>
      <c r="H59" s="29">
        <v>7.5</v>
      </c>
      <c r="I59" s="29">
        <v>300</v>
      </c>
      <c r="J59" s="29">
        <v>110</v>
      </c>
      <c r="K59" s="29">
        <v>7.5</v>
      </c>
      <c r="L59" s="29">
        <v>824.82</v>
      </c>
      <c r="M59" s="27" t="s">
        <v>49</v>
      </c>
      <c r="N59" s="28" t="s">
        <v>50</v>
      </c>
      <c r="O59" s="28"/>
      <c r="P59" s="28"/>
      <c r="Q59" s="26"/>
    </row>
    <row r="60" spans="1:17" ht="18.95" customHeight="1" x14ac:dyDescent="0.2">
      <c r="A60" s="26">
        <v>44405</v>
      </c>
      <c r="B60" s="27" t="s">
        <v>379</v>
      </c>
      <c r="C60" s="27" t="s">
        <v>380</v>
      </c>
      <c r="D60" s="27" t="s">
        <v>287</v>
      </c>
      <c r="E60" s="28" t="s">
        <v>228</v>
      </c>
      <c r="F60" s="28" t="s">
        <v>229</v>
      </c>
      <c r="G60" s="29">
        <v>-36</v>
      </c>
      <c r="H60" s="29">
        <v>7.5</v>
      </c>
      <c r="I60" s="29">
        <v>270</v>
      </c>
      <c r="J60" s="29">
        <v>150</v>
      </c>
      <c r="K60" s="29">
        <v>7.5</v>
      </c>
      <c r="L60" s="29">
        <v>1124.82</v>
      </c>
      <c r="M60" s="27" t="s">
        <v>49</v>
      </c>
      <c r="N60" s="28" t="s">
        <v>50</v>
      </c>
      <c r="O60" s="28"/>
      <c r="P60" s="28"/>
      <c r="Q60" s="26"/>
    </row>
    <row r="61" spans="1:17" ht="18.95" customHeight="1" x14ac:dyDescent="0.2">
      <c r="A61" s="26">
        <v>44404</v>
      </c>
      <c r="B61" s="27" t="s">
        <v>379</v>
      </c>
      <c r="C61" s="27" t="s">
        <v>380</v>
      </c>
      <c r="D61" s="27" t="s">
        <v>288</v>
      </c>
      <c r="E61" s="28" t="s">
        <v>238</v>
      </c>
      <c r="F61" s="28" t="s">
        <v>239</v>
      </c>
      <c r="G61" s="29">
        <v>25</v>
      </c>
      <c r="H61" s="29">
        <v>7.5</v>
      </c>
      <c r="I61" s="29">
        <v>187.5</v>
      </c>
      <c r="J61" s="29">
        <v>186</v>
      </c>
      <c r="K61" s="29">
        <v>7.5</v>
      </c>
      <c r="L61" s="29">
        <v>1394.82</v>
      </c>
      <c r="M61" s="27" t="s">
        <v>49</v>
      </c>
      <c r="N61" s="28" t="s">
        <v>50</v>
      </c>
      <c r="O61" s="28"/>
      <c r="P61" s="28"/>
      <c r="Q61" s="26"/>
    </row>
    <row r="62" spans="1:17" ht="18.95" customHeight="1" x14ac:dyDescent="0.2">
      <c r="A62" s="26">
        <v>44402</v>
      </c>
      <c r="B62" s="27" t="s">
        <v>379</v>
      </c>
      <c r="C62" s="27" t="s">
        <v>380</v>
      </c>
      <c r="D62" s="27" t="s">
        <v>289</v>
      </c>
      <c r="E62" s="28" t="s">
        <v>228</v>
      </c>
      <c r="F62" s="28" t="s">
        <v>229</v>
      </c>
      <c r="G62" s="29">
        <v>-36</v>
      </c>
      <c r="H62" s="29">
        <v>7.5</v>
      </c>
      <c r="I62" s="29">
        <v>270</v>
      </c>
      <c r="J62" s="29">
        <v>161</v>
      </c>
      <c r="K62" s="29">
        <v>7.5</v>
      </c>
      <c r="L62" s="29">
        <v>1207.32</v>
      </c>
      <c r="M62" s="27" t="s">
        <v>49</v>
      </c>
      <c r="N62" s="28" t="s">
        <v>50</v>
      </c>
      <c r="O62" s="28"/>
      <c r="P62" s="28"/>
      <c r="Q62" s="26"/>
    </row>
    <row r="63" spans="1:17" ht="18.95" customHeight="1" x14ac:dyDescent="0.2">
      <c r="A63" s="26">
        <v>44398</v>
      </c>
      <c r="B63" s="27" t="s">
        <v>379</v>
      </c>
      <c r="C63" s="27" t="s">
        <v>380</v>
      </c>
      <c r="D63" s="27" t="s">
        <v>290</v>
      </c>
      <c r="E63" s="28" t="s">
        <v>228</v>
      </c>
      <c r="F63" s="28" t="s">
        <v>229</v>
      </c>
      <c r="G63" s="29">
        <v>-36</v>
      </c>
      <c r="H63" s="29">
        <v>7.5</v>
      </c>
      <c r="I63" s="29">
        <v>270</v>
      </c>
      <c r="J63" s="29">
        <v>197</v>
      </c>
      <c r="K63" s="29">
        <v>7.5</v>
      </c>
      <c r="L63" s="29">
        <v>1477.32</v>
      </c>
      <c r="M63" s="27" t="s">
        <v>49</v>
      </c>
      <c r="N63" s="28" t="s">
        <v>50</v>
      </c>
      <c r="O63" s="28"/>
      <c r="P63" s="28"/>
      <c r="Q63" s="26"/>
    </row>
    <row r="64" spans="1:17" ht="18.95" customHeight="1" x14ac:dyDescent="0.2">
      <c r="A64" s="26">
        <v>44397</v>
      </c>
      <c r="B64" s="27" t="s">
        <v>379</v>
      </c>
      <c r="C64" s="27" t="s">
        <v>380</v>
      </c>
      <c r="D64" s="27" t="s">
        <v>291</v>
      </c>
      <c r="E64" s="28" t="s">
        <v>238</v>
      </c>
      <c r="F64" s="28" t="s">
        <v>239</v>
      </c>
      <c r="G64" s="29">
        <v>200</v>
      </c>
      <c r="H64" s="29">
        <v>7.5</v>
      </c>
      <c r="I64" s="29">
        <v>1500</v>
      </c>
      <c r="J64" s="29">
        <v>233</v>
      </c>
      <c r="K64" s="29">
        <v>7.5</v>
      </c>
      <c r="L64" s="29">
        <v>1747.32</v>
      </c>
      <c r="M64" s="27" t="s">
        <v>49</v>
      </c>
      <c r="N64" s="28" t="s">
        <v>50</v>
      </c>
      <c r="O64" s="28"/>
      <c r="P64" s="28"/>
      <c r="Q64" s="26"/>
    </row>
    <row r="65" spans="1:17" ht="18.95" customHeight="1" x14ac:dyDescent="0.2">
      <c r="A65" s="26">
        <v>44395</v>
      </c>
      <c r="B65" s="27" t="s">
        <v>379</v>
      </c>
      <c r="C65" s="27" t="s">
        <v>380</v>
      </c>
      <c r="D65" s="27" t="s">
        <v>292</v>
      </c>
      <c r="E65" s="28" t="s">
        <v>228</v>
      </c>
      <c r="F65" s="28" t="s">
        <v>229</v>
      </c>
      <c r="G65" s="29">
        <v>-32</v>
      </c>
      <c r="H65" s="29">
        <v>7.5</v>
      </c>
      <c r="I65" s="29">
        <v>240</v>
      </c>
      <c r="J65" s="29">
        <v>33</v>
      </c>
      <c r="K65" s="29">
        <v>7.5</v>
      </c>
      <c r="L65" s="29">
        <v>247.32</v>
      </c>
      <c r="M65" s="27" t="s">
        <v>49</v>
      </c>
      <c r="N65" s="28" t="s">
        <v>50</v>
      </c>
      <c r="O65" s="28"/>
      <c r="P65" s="28"/>
      <c r="Q65" s="26"/>
    </row>
    <row r="66" spans="1:17" ht="18.95" customHeight="1" x14ac:dyDescent="0.2">
      <c r="A66" s="26">
        <v>44390</v>
      </c>
      <c r="B66" s="27" t="s">
        <v>379</v>
      </c>
      <c r="C66" s="27" t="s">
        <v>380</v>
      </c>
      <c r="D66" s="27" t="s">
        <v>293</v>
      </c>
      <c r="E66" s="28" t="s">
        <v>228</v>
      </c>
      <c r="F66" s="28" t="s">
        <v>229</v>
      </c>
      <c r="G66" s="29">
        <v>-16</v>
      </c>
      <c r="H66" s="29">
        <v>7.5</v>
      </c>
      <c r="I66" s="29">
        <v>120</v>
      </c>
      <c r="J66" s="29">
        <v>65</v>
      </c>
      <c r="K66" s="29">
        <v>7.5</v>
      </c>
      <c r="L66" s="29">
        <v>487.32</v>
      </c>
      <c r="M66" s="27" t="s">
        <v>49</v>
      </c>
      <c r="N66" s="28" t="s">
        <v>50</v>
      </c>
      <c r="O66" s="28"/>
      <c r="P66" s="28"/>
      <c r="Q66" s="26"/>
    </row>
    <row r="67" spans="1:17" ht="18.95" customHeight="1" x14ac:dyDescent="0.2">
      <c r="A67" s="26">
        <v>44388</v>
      </c>
      <c r="B67" s="27" t="s">
        <v>379</v>
      </c>
      <c r="C67" s="27" t="s">
        <v>380</v>
      </c>
      <c r="D67" s="27" t="s">
        <v>294</v>
      </c>
      <c r="E67" s="28" t="s">
        <v>238</v>
      </c>
      <c r="F67" s="28" t="s">
        <v>239</v>
      </c>
      <c r="G67" s="29">
        <v>40</v>
      </c>
      <c r="H67" s="29">
        <v>7.5</v>
      </c>
      <c r="I67" s="29">
        <v>300</v>
      </c>
      <c r="J67" s="29">
        <v>81</v>
      </c>
      <c r="K67" s="29">
        <v>7.5</v>
      </c>
      <c r="L67" s="29">
        <v>607.32000000000005</v>
      </c>
      <c r="M67" s="27" t="s">
        <v>49</v>
      </c>
      <c r="N67" s="28" t="s">
        <v>50</v>
      </c>
      <c r="O67" s="28"/>
      <c r="P67" s="28"/>
      <c r="Q67" s="26"/>
    </row>
    <row r="68" spans="1:17" ht="18.95" customHeight="1" x14ac:dyDescent="0.2">
      <c r="A68" s="26">
        <v>44388</v>
      </c>
      <c r="B68" s="27" t="s">
        <v>379</v>
      </c>
      <c r="C68" s="27" t="s">
        <v>380</v>
      </c>
      <c r="D68" s="27" t="s">
        <v>295</v>
      </c>
      <c r="E68" s="28" t="s">
        <v>228</v>
      </c>
      <c r="F68" s="28" t="s">
        <v>229</v>
      </c>
      <c r="G68" s="29">
        <v>-32</v>
      </c>
      <c r="H68" s="29">
        <v>7.5</v>
      </c>
      <c r="I68" s="29">
        <v>240</v>
      </c>
      <c r="J68" s="29">
        <v>41</v>
      </c>
      <c r="K68" s="29">
        <v>7.5</v>
      </c>
      <c r="L68" s="29">
        <v>307.32</v>
      </c>
      <c r="M68" s="27" t="s">
        <v>49</v>
      </c>
      <c r="N68" s="28" t="s">
        <v>50</v>
      </c>
      <c r="O68" s="28"/>
      <c r="P68" s="28"/>
      <c r="Q68" s="26"/>
    </row>
    <row r="69" spans="1:17" ht="18.95" customHeight="1" x14ac:dyDescent="0.2">
      <c r="A69" s="26">
        <v>44384</v>
      </c>
      <c r="B69" s="27" t="s">
        <v>379</v>
      </c>
      <c r="C69" s="27" t="s">
        <v>380</v>
      </c>
      <c r="D69" s="27" t="s">
        <v>296</v>
      </c>
      <c r="E69" s="28" t="s">
        <v>228</v>
      </c>
      <c r="F69" s="28" t="s">
        <v>229</v>
      </c>
      <c r="G69" s="29">
        <v>-28</v>
      </c>
      <c r="H69" s="29">
        <v>7.5</v>
      </c>
      <c r="I69" s="29">
        <v>210</v>
      </c>
      <c r="J69" s="29">
        <v>73</v>
      </c>
      <c r="K69" s="29">
        <v>7.5</v>
      </c>
      <c r="L69" s="29">
        <v>547.32000000000005</v>
      </c>
      <c r="M69" s="27" t="s">
        <v>49</v>
      </c>
      <c r="N69" s="28" t="s">
        <v>50</v>
      </c>
      <c r="O69" s="28"/>
      <c r="P69" s="28"/>
      <c r="Q69" s="26"/>
    </row>
    <row r="70" spans="1:17" ht="18.95" customHeight="1" x14ac:dyDescent="0.2">
      <c r="A70" s="26">
        <v>44381</v>
      </c>
      <c r="B70" s="27" t="s">
        <v>379</v>
      </c>
      <c r="C70" s="27" t="s">
        <v>380</v>
      </c>
      <c r="D70" s="27" t="s">
        <v>297</v>
      </c>
      <c r="E70" s="28" t="s">
        <v>228</v>
      </c>
      <c r="F70" s="28" t="s">
        <v>229</v>
      </c>
      <c r="G70" s="29">
        <v>-36</v>
      </c>
      <c r="H70" s="29">
        <v>7.5</v>
      </c>
      <c r="I70" s="29">
        <v>270</v>
      </c>
      <c r="J70" s="29">
        <v>101</v>
      </c>
      <c r="K70" s="29">
        <v>7.5</v>
      </c>
      <c r="L70" s="29">
        <v>757.32</v>
      </c>
      <c r="M70" s="27" t="s">
        <v>49</v>
      </c>
      <c r="N70" s="28" t="s">
        <v>50</v>
      </c>
      <c r="O70" s="28"/>
      <c r="P70" s="28"/>
      <c r="Q70" s="26"/>
    </row>
    <row r="71" spans="1:17" ht="18.95" customHeight="1" x14ac:dyDescent="0.2">
      <c r="A71" s="26">
        <v>44376</v>
      </c>
      <c r="B71" s="27" t="s">
        <v>379</v>
      </c>
      <c r="C71" s="27" t="s">
        <v>380</v>
      </c>
      <c r="D71" s="27" t="s">
        <v>299</v>
      </c>
      <c r="E71" s="28" t="s">
        <v>238</v>
      </c>
      <c r="F71" s="28" t="s">
        <v>239</v>
      </c>
      <c r="G71" s="29">
        <v>100</v>
      </c>
      <c r="H71" s="29">
        <v>7.5</v>
      </c>
      <c r="I71" s="29">
        <v>750</v>
      </c>
      <c r="J71" s="29">
        <v>137</v>
      </c>
      <c r="K71" s="29">
        <v>7.5</v>
      </c>
      <c r="L71" s="29">
        <v>1027.32</v>
      </c>
      <c r="M71" s="27" t="s">
        <v>49</v>
      </c>
      <c r="N71" s="28" t="s">
        <v>50</v>
      </c>
      <c r="O71" s="28"/>
      <c r="P71" s="28"/>
      <c r="Q71" s="26"/>
    </row>
    <row r="72" spans="1:17" ht="18.95" customHeight="1" x14ac:dyDescent="0.2">
      <c r="A72" s="26">
        <v>44374</v>
      </c>
      <c r="B72" s="27" t="s">
        <v>379</v>
      </c>
      <c r="C72" s="27" t="s">
        <v>380</v>
      </c>
      <c r="D72" s="27" t="s">
        <v>300</v>
      </c>
      <c r="E72" s="28" t="s">
        <v>228</v>
      </c>
      <c r="F72" s="28" t="s">
        <v>229</v>
      </c>
      <c r="G72" s="29">
        <v>-24</v>
      </c>
      <c r="H72" s="29">
        <v>7.5</v>
      </c>
      <c r="I72" s="29">
        <v>180</v>
      </c>
      <c r="J72" s="29">
        <v>37</v>
      </c>
      <c r="K72" s="29">
        <v>7.5</v>
      </c>
      <c r="L72" s="29">
        <v>277.32</v>
      </c>
      <c r="M72" s="27" t="s">
        <v>49</v>
      </c>
      <c r="N72" s="28" t="s">
        <v>50</v>
      </c>
      <c r="O72" s="28"/>
      <c r="P72" s="28"/>
      <c r="Q72" s="26"/>
    </row>
    <row r="73" spans="1:17" ht="18.95" customHeight="1" x14ac:dyDescent="0.2">
      <c r="A73" s="26">
        <v>44369</v>
      </c>
      <c r="B73" s="27" t="s">
        <v>379</v>
      </c>
      <c r="C73" s="27" t="s">
        <v>380</v>
      </c>
      <c r="D73" s="27" t="s">
        <v>369</v>
      </c>
      <c r="E73" s="28" t="s">
        <v>238</v>
      </c>
      <c r="F73" s="28" t="s">
        <v>239</v>
      </c>
      <c r="G73" s="29">
        <v>20</v>
      </c>
      <c r="H73" s="29">
        <v>7.5</v>
      </c>
      <c r="I73" s="29">
        <v>150</v>
      </c>
      <c r="J73" s="29">
        <v>61</v>
      </c>
      <c r="K73" s="29">
        <v>7.5</v>
      </c>
      <c r="L73" s="29">
        <v>457.32</v>
      </c>
      <c r="M73" s="27" t="s">
        <v>49</v>
      </c>
      <c r="N73" s="28" t="s">
        <v>50</v>
      </c>
      <c r="O73" s="28"/>
      <c r="P73" s="28"/>
      <c r="Q73" s="26"/>
    </row>
    <row r="74" spans="1:17" ht="18.95" customHeight="1" x14ac:dyDescent="0.2">
      <c r="A74" s="26">
        <v>44367</v>
      </c>
      <c r="B74" s="27" t="s">
        <v>379</v>
      </c>
      <c r="C74" s="27" t="s">
        <v>380</v>
      </c>
      <c r="D74" s="27" t="s">
        <v>302</v>
      </c>
      <c r="E74" s="28" t="s">
        <v>228</v>
      </c>
      <c r="F74" s="28" t="s">
        <v>229</v>
      </c>
      <c r="G74" s="29">
        <v>-28</v>
      </c>
      <c r="H74" s="29">
        <v>7.5</v>
      </c>
      <c r="I74" s="29">
        <v>210</v>
      </c>
      <c r="J74" s="29">
        <v>41</v>
      </c>
      <c r="K74" s="29">
        <v>7.5</v>
      </c>
      <c r="L74" s="29">
        <v>307.32</v>
      </c>
      <c r="M74" s="27" t="s">
        <v>49</v>
      </c>
      <c r="N74" s="28" t="s">
        <v>50</v>
      </c>
      <c r="O74" s="28"/>
      <c r="P74" s="28"/>
      <c r="Q74" s="26"/>
    </row>
    <row r="75" spans="1:17" ht="18.95" customHeight="1" x14ac:dyDescent="0.2">
      <c r="A75" s="26">
        <v>44362</v>
      </c>
      <c r="B75" s="27" t="s">
        <v>379</v>
      </c>
      <c r="C75" s="27" t="s">
        <v>380</v>
      </c>
      <c r="D75" s="27" t="s">
        <v>370</v>
      </c>
      <c r="E75" s="28" t="s">
        <v>238</v>
      </c>
      <c r="F75" s="28" t="s">
        <v>239</v>
      </c>
      <c r="G75" s="29">
        <v>30</v>
      </c>
      <c r="H75" s="29">
        <v>7.5</v>
      </c>
      <c r="I75" s="29">
        <v>225</v>
      </c>
      <c r="J75" s="29">
        <v>69</v>
      </c>
      <c r="K75" s="29">
        <v>7.5</v>
      </c>
      <c r="L75" s="29">
        <v>517.32000000000005</v>
      </c>
      <c r="M75" s="27" t="s">
        <v>49</v>
      </c>
      <c r="N75" s="28" t="s">
        <v>50</v>
      </c>
      <c r="O75" s="28"/>
      <c r="P75" s="28"/>
      <c r="Q75" s="26"/>
    </row>
    <row r="76" spans="1:17" ht="18.95" customHeight="1" x14ac:dyDescent="0.2">
      <c r="A76" s="26">
        <v>44360</v>
      </c>
      <c r="B76" s="27" t="s">
        <v>379</v>
      </c>
      <c r="C76" s="27" t="s">
        <v>380</v>
      </c>
      <c r="D76" s="27" t="s">
        <v>304</v>
      </c>
      <c r="E76" s="28" t="s">
        <v>228</v>
      </c>
      <c r="F76" s="28" t="s">
        <v>229</v>
      </c>
      <c r="G76" s="29">
        <v>-32</v>
      </c>
      <c r="H76" s="29">
        <v>7.5</v>
      </c>
      <c r="I76" s="29">
        <v>240</v>
      </c>
      <c r="J76" s="29">
        <v>39</v>
      </c>
      <c r="K76" s="29">
        <v>7.5</v>
      </c>
      <c r="L76" s="29">
        <v>292.32</v>
      </c>
      <c r="M76" s="27" t="s">
        <v>49</v>
      </c>
      <c r="N76" s="28" t="s">
        <v>50</v>
      </c>
      <c r="O76" s="28"/>
      <c r="P76" s="28"/>
      <c r="Q76" s="26"/>
    </row>
    <row r="77" spans="1:17" ht="18.95" customHeight="1" x14ac:dyDescent="0.2">
      <c r="A77" s="26">
        <v>44356</v>
      </c>
      <c r="B77" s="27" t="s">
        <v>379</v>
      </c>
      <c r="C77" s="27" t="s">
        <v>380</v>
      </c>
      <c r="D77" s="27" t="s">
        <v>305</v>
      </c>
      <c r="E77" s="28" t="s">
        <v>228</v>
      </c>
      <c r="F77" s="28" t="s">
        <v>229</v>
      </c>
      <c r="G77" s="29">
        <v>-28</v>
      </c>
      <c r="H77" s="29">
        <v>7.5</v>
      </c>
      <c r="I77" s="29">
        <v>210</v>
      </c>
      <c r="J77" s="29">
        <v>71</v>
      </c>
      <c r="K77" s="29">
        <v>7.5</v>
      </c>
      <c r="L77" s="29">
        <v>532.32000000000005</v>
      </c>
      <c r="M77" s="27" t="s">
        <v>49</v>
      </c>
      <c r="N77" s="28" t="s">
        <v>50</v>
      </c>
      <c r="O77" s="28"/>
      <c r="P77" s="28"/>
      <c r="Q77" s="26"/>
    </row>
    <row r="78" spans="1:17" ht="18.95" customHeight="1" x14ac:dyDescent="0.2">
      <c r="A78" s="26">
        <v>44355</v>
      </c>
      <c r="B78" s="27" t="s">
        <v>379</v>
      </c>
      <c r="C78" s="27" t="s">
        <v>380</v>
      </c>
      <c r="D78" s="27" t="s">
        <v>306</v>
      </c>
      <c r="E78" s="28" t="s">
        <v>238</v>
      </c>
      <c r="F78" s="28" t="s">
        <v>239</v>
      </c>
      <c r="G78" s="29">
        <v>45</v>
      </c>
      <c r="H78" s="29">
        <v>7.5</v>
      </c>
      <c r="I78" s="29">
        <v>337.5</v>
      </c>
      <c r="J78" s="29">
        <v>99</v>
      </c>
      <c r="K78" s="29">
        <v>7.5</v>
      </c>
      <c r="L78" s="29">
        <v>742.32</v>
      </c>
      <c r="M78" s="27" t="s">
        <v>49</v>
      </c>
      <c r="N78" s="28" t="s">
        <v>50</v>
      </c>
      <c r="O78" s="28"/>
      <c r="P78" s="28"/>
      <c r="Q78" s="26"/>
    </row>
    <row r="79" spans="1:17" ht="18.95" customHeight="1" x14ac:dyDescent="0.2">
      <c r="A79" s="26">
        <v>44349</v>
      </c>
      <c r="B79" s="27" t="s">
        <v>379</v>
      </c>
      <c r="C79" s="27" t="s">
        <v>380</v>
      </c>
      <c r="D79" s="27" t="s">
        <v>308</v>
      </c>
      <c r="E79" s="28" t="s">
        <v>228</v>
      </c>
      <c r="F79" s="28" t="s">
        <v>229</v>
      </c>
      <c r="G79" s="29">
        <v>-32</v>
      </c>
      <c r="H79" s="29">
        <v>7.49</v>
      </c>
      <c r="I79" s="29">
        <v>239.68</v>
      </c>
      <c r="J79" s="29">
        <v>54</v>
      </c>
      <c r="K79" s="29">
        <v>7.49</v>
      </c>
      <c r="L79" s="29">
        <v>404.82</v>
      </c>
      <c r="M79" s="27" t="s">
        <v>49</v>
      </c>
      <c r="N79" s="28" t="s">
        <v>50</v>
      </c>
      <c r="O79" s="28"/>
      <c r="P79" s="28"/>
      <c r="Q79" s="26"/>
    </row>
    <row r="80" spans="1:17" ht="18.95" customHeight="1" x14ac:dyDescent="0.2">
      <c r="A80" s="26">
        <v>44343</v>
      </c>
      <c r="B80" s="27" t="s">
        <v>379</v>
      </c>
      <c r="C80" s="27" t="s">
        <v>380</v>
      </c>
      <c r="D80" s="27" t="s">
        <v>371</v>
      </c>
      <c r="E80" s="28" t="s">
        <v>238</v>
      </c>
      <c r="F80" s="28" t="s">
        <v>239</v>
      </c>
      <c r="G80" s="29">
        <v>80</v>
      </c>
      <c r="H80" s="29">
        <v>7.5</v>
      </c>
      <c r="I80" s="29">
        <v>600</v>
      </c>
      <c r="J80" s="29">
        <v>86</v>
      </c>
      <c r="K80" s="29">
        <v>7.49</v>
      </c>
      <c r="L80" s="29">
        <v>644.5</v>
      </c>
      <c r="M80" s="27" t="s">
        <v>49</v>
      </c>
      <c r="N80" s="28" t="s">
        <v>50</v>
      </c>
      <c r="O80" s="28"/>
      <c r="P80" s="28"/>
      <c r="Q80" s="26"/>
    </row>
    <row r="81" spans="1:17" ht="18.95" customHeight="1" x14ac:dyDescent="0.2">
      <c r="A81" s="26">
        <v>44342</v>
      </c>
      <c r="B81" s="27" t="s">
        <v>379</v>
      </c>
      <c r="C81" s="27" t="s">
        <v>380</v>
      </c>
      <c r="D81" s="27" t="s">
        <v>310</v>
      </c>
      <c r="E81" s="28" t="s">
        <v>228</v>
      </c>
      <c r="F81" s="28" t="s">
        <v>229</v>
      </c>
      <c r="G81" s="29">
        <v>-28</v>
      </c>
      <c r="H81" s="29">
        <v>7.5</v>
      </c>
      <c r="I81" s="29">
        <v>210</v>
      </c>
      <c r="J81" s="29">
        <v>6</v>
      </c>
      <c r="K81" s="29">
        <v>7.5</v>
      </c>
      <c r="L81" s="29">
        <v>44.5</v>
      </c>
      <c r="M81" s="27" t="s">
        <v>49</v>
      </c>
      <c r="N81" s="28" t="s">
        <v>50</v>
      </c>
      <c r="O81" s="28"/>
      <c r="P81" s="28"/>
      <c r="Q81" s="26"/>
    </row>
    <row r="82" spans="1:17" ht="18.95" customHeight="1" x14ac:dyDescent="0.2">
      <c r="A82" s="26">
        <v>44339</v>
      </c>
      <c r="B82" s="27" t="s">
        <v>379</v>
      </c>
      <c r="C82" s="27" t="s">
        <v>380</v>
      </c>
      <c r="D82" s="27" t="s">
        <v>311</v>
      </c>
      <c r="E82" s="28" t="s">
        <v>228</v>
      </c>
      <c r="F82" s="28" t="s">
        <v>229</v>
      </c>
      <c r="G82" s="29">
        <v>-36</v>
      </c>
      <c r="H82" s="29">
        <v>7.5</v>
      </c>
      <c r="I82" s="29">
        <v>270</v>
      </c>
      <c r="J82" s="29">
        <v>34</v>
      </c>
      <c r="K82" s="29">
        <v>7.5</v>
      </c>
      <c r="L82" s="29">
        <v>254.5</v>
      </c>
      <c r="M82" s="27" t="s">
        <v>49</v>
      </c>
      <c r="N82" s="28" t="s">
        <v>50</v>
      </c>
      <c r="O82" s="28"/>
      <c r="P82" s="28"/>
      <c r="Q82" s="26"/>
    </row>
    <row r="83" spans="1:17" ht="18.95" customHeight="1" x14ac:dyDescent="0.2">
      <c r="A83" s="26">
        <v>44332</v>
      </c>
      <c r="B83" s="27" t="s">
        <v>379</v>
      </c>
      <c r="C83" s="27" t="s">
        <v>380</v>
      </c>
      <c r="D83" s="27" t="s">
        <v>313</v>
      </c>
      <c r="E83" s="28" t="s">
        <v>228</v>
      </c>
      <c r="F83" s="28" t="s">
        <v>229</v>
      </c>
      <c r="G83" s="29">
        <v>-36</v>
      </c>
      <c r="H83" s="29">
        <v>7.5</v>
      </c>
      <c r="I83" s="29">
        <v>270</v>
      </c>
      <c r="J83" s="29">
        <v>70</v>
      </c>
      <c r="K83" s="29">
        <v>7.5</v>
      </c>
      <c r="L83" s="29">
        <v>524.5</v>
      </c>
      <c r="M83" s="27" t="s">
        <v>49</v>
      </c>
      <c r="N83" s="28" t="s">
        <v>50</v>
      </c>
      <c r="O83" s="28"/>
      <c r="P83" s="28"/>
      <c r="Q83" s="26"/>
    </row>
    <row r="84" spans="1:17" ht="18.95" customHeight="1" x14ac:dyDescent="0.2">
      <c r="A84" s="26">
        <v>44327</v>
      </c>
      <c r="B84" s="27" t="s">
        <v>379</v>
      </c>
      <c r="C84" s="27" t="s">
        <v>380</v>
      </c>
      <c r="D84" s="27" t="s">
        <v>315</v>
      </c>
      <c r="E84" s="28" t="s">
        <v>238</v>
      </c>
      <c r="F84" s="28" t="s">
        <v>239</v>
      </c>
      <c r="G84" s="29">
        <v>90</v>
      </c>
      <c r="H84" s="29">
        <v>7.5</v>
      </c>
      <c r="I84" s="29">
        <v>675</v>
      </c>
      <c r="J84" s="29">
        <v>106</v>
      </c>
      <c r="K84" s="29">
        <v>7.5</v>
      </c>
      <c r="L84" s="29">
        <v>794.5</v>
      </c>
      <c r="M84" s="27" t="s">
        <v>49</v>
      </c>
      <c r="N84" s="28" t="s">
        <v>50</v>
      </c>
      <c r="O84" s="28"/>
      <c r="P84" s="28"/>
      <c r="Q84" s="26"/>
    </row>
    <row r="85" spans="1:17" ht="18.95" customHeight="1" x14ac:dyDescent="0.2">
      <c r="A85" s="26">
        <v>44325</v>
      </c>
      <c r="B85" s="27" t="s">
        <v>379</v>
      </c>
      <c r="C85" s="27" t="s">
        <v>380</v>
      </c>
      <c r="D85" s="27" t="s">
        <v>316</v>
      </c>
      <c r="E85" s="28" t="s">
        <v>228</v>
      </c>
      <c r="F85" s="28" t="s">
        <v>229</v>
      </c>
      <c r="G85" s="29">
        <v>-24</v>
      </c>
      <c r="H85" s="29">
        <v>7.5</v>
      </c>
      <c r="I85" s="29">
        <v>180</v>
      </c>
      <c r="J85" s="29">
        <v>16</v>
      </c>
      <c r="K85" s="29">
        <v>7.5</v>
      </c>
      <c r="L85" s="29">
        <v>119.5</v>
      </c>
      <c r="M85" s="27" t="s">
        <v>49</v>
      </c>
      <c r="N85" s="28" t="s">
        <v>50</v>
      </c>
      <c r="O85" s="28"/>
      <c r="P85" s="28"/>
      <c r="Q85" s="26"/>
    </row>
    <row r="86" spans="1:17" ht="18.95" customHeight="1" x14ac:dyDescent="0.2">
      <c r="A86" s="26">
        <v>44318</v>
      </c>
      <c r="B86" s="27" t="s">
        <v>379</v>
      </c>
      <c r="C86" s="27" t="s">
        <v>380</v>
      </c>
      <c r="D86" s="27" t="s">
        <v>318</v>
      </c>
      <c r="E86" s="28" t="s">
        <v>228</v>
      </c>
      <c r="F86" s="28" t="s">
        <v>229</v>
      </c>
      <c r="G86" s="29">
        <v>-36</v>
      </c>
      <c r="H86" s="29">
        <v>7.5</v>
      </c>
      <c r="I86" s="29">
        <v>270</v>
      </c>
      <c r="J86" s="29">
        <v>40</v>
      </c>
      <c r="K86" s="29">
        <v>7.5</v>
      </c>
      <c r="L86" s="29">
        <v>299.5</v>
      </c>
      <c r="M86" s="27" t="s">
        <v>49</v>
      </c>
      <c r="N86" s="28" t="s">
        <v>50</v>
      </c>
      <c r="O86" s="28"/>
      <c r="P86" s="28"/>
      <c r="Q86" s="26"/>
    </row>
    <row r="87" spans="1:17" ht="18.95" customHeight="1" x14ac:dyDescent="0.2">
      <c r="A87" s="26">
        <v>44314</v>
      </c>
      <c r="B87" s="27" t="s">
        <v>379</v>
      </c>
      <c r="C87" s="27" t="s">
        <v>380</v>
      </c>
      <c r="D87" s="27" t="s">
        <v>319</v>
      </c>
      <c r="E87" s="28" t="s">
        <v>228</v>
      </c>
      <c r="F87" s="28" t="s">
        <v>229</v>
      </c>
      <c r="G87" s="29">
        <v>-28</v>
      </c>
      <c r="H87" s="29">
        <v>7.5</v>
      </c>
      <c r="I87" s="29">
        <v>210</v>
      </c>
      <c r="J87" s="29">
        <v>76</v>
      </c>
      <c r="K87" s="29">
        <v>7.5</v>
      </c>
      <c r="L87" s="29">
        <v>569.5</v>
      </c>
      <c r="M87" s="27" t="s">
        <v>49</v>
      </c>
      <c r="N87" s="28" t="s">
        <v>50</v>
      </c>
      <c r="O87" s="28"/>
      <c r="P87" s="28"/>
      <c r="Q87" s="26"/>
    </row>
    <row r="88" spans="1:17" ht="18.95" customHeight="1" x14ac:dyDescent="0.2">
      <c r="A88" s="26">
        <v>44313</v>
      </c>
      <c r="B88" s="27" t="s">
        <v>379</v>
      </c>
      <c r="C88" s="27" t="s">
        <v>380</v>
      </c>
      <c r="D88" s="27" t="s">
        <v>320</v>
      </c>
      <c r="E88" s="28" t="s">
        <v>238</v>
      </c>
      <c r="F88" s="28" t="s">
        <v>239</v>
      </c>
      <c r="G88" s="29">
        <v>50</v>
      </c>
      <c r="H88" s="29">
        <v>7.5</v>
      </c>
      <c r="I88" s="29">
        <v>375</v>
      </c>
      <c r="J88" s="29">
        <v>104</v>
      </c>
      <c r="K88" s="29">
        <v>7.5</v>
      </c>
      <c r="L88" s="29">
        <v>779.5</v>
      </c>
      <c r="M88" s="27" t="s">
        <v>49</v>
      </c>
      <c r="N88" s="28" t="s">
        <v>50</v>
      </c>
      <c r="O88" s="28"/>
      <c r="P88" s="28"/>
      <c r="Q88" s="26"/>
    </row>
    <row r="89" spans="1:17" ht="18.95" customHeight="1" x14ac:dyDescent="0.2">
      <c r="A89" s="26">
        <v>44307</v>
      </c>
      <c r="B89" s="27" t="s">
        <v>379</v>
      </c>
      <c r="C89" s="27" t="s">
        <v>380</v>
      </c>
      <c r="D89" s="27" t="s">
        <v>322</v>
      </c>
      <c r="E89" s="28" t="s">
        <v>228</v>
      </c>
      <c r="F89" s="28" t="s">
        <v>229</v>
      </c>
      <c r="G89" s="29">
        <v>-36</v>
      </c>
      <c r="H89" s="29">
        <v>7.49</v>
      </c>
      <c r="I89" s="29">
        <v>269.64</v>
      </c>
      <c r="J89" s="29">
        <v>54</v>
      </c>
      <c r="K89" s="29">
        <v>7.49</v>
      </c>
      <c r="L89" s="29">
        <v>404.5</v>
      </c>
      <c r="M89" s="27" t="s">
        <v>49</v>
      </c>
      <c r="N89" s="28" t="s">
        <v>50</v>
      </c>
      <c r="O89" s="28"/>
      <c r="P89" s="28"/>
      <c r="Q89" s="26"/>
    </row>
    <row r="90" spans="1:17" ht="18.95" customHeight="1" x14ac:dyDescent="0.2">
      <c r="A90" s="26">
        <v>44306</v>
      </c>
      <c r="B90" s="27" t="s">
        <v>379</v>
      </c>
      <c r="C90" s="27" t="s">
        <v>380</v>
      </c>
      <c r="D90" s="27" t="s">
        <v>373</v>
      </c>
      <c r="E90" s="28" t="s">
        <v>238</v>
      </c>
      <c r="F90" s="28" t="s">
        <v>239</v>
      </c>
      <c r="G90" s="29">
        <v>35</v>
      </c>
      <c r="H90" s="29">
        <v>7.5</v>
      </c>
      <c r="I90" s="29">
        <v>262.5</v>
      </c>
      <c r="J90" s="29">
        <v>90</v>
      </c>
      <c r="K90" s="29">
        <v>7.49</v>
      </c>
      <c r="L90" s="29">
        <v>674.14</v>
      </c>
      <c r="M90" s="27" t="s">
        <v>49</v>
      </c>
      <c r="N90" s="28" t="s">
        <v>50</v>
      </c>
      <c r="O90" s="28"/>
      <c r="P90" s="28"/>
      <c r="Q90" s="26"/>
    </row>
    <row r="91" spans="1:17" ht="18.95" customHeight="1" x14ac:dyDescent="0.2">
      <c r="A91" s="26">
        <v>44300</v>
      </c>
      <c r="B91" s="27" t="s">
        <v>379</v>
      </c>
      <c r="C91" s="27" t="s">
        <v>380</v>
      </c>
      <c r="D91" s="27" t="s">
        <v>324</v>
      </c>
      <c r="E91" s="28" t="s">
        <v>228</v>
      </c>
      <c r="F91" s="28" t="s">
        <v>229</v>
      </c>
      <c r="G91" s="29">
        <v>-32</v>
      </c>
      <c r="H91" s="29">
        <v>7.48</v>
      </c>
      <c r="I91" s="29">
        <v>239.36</v>
      </c>
      <c r="J91" s="29">
        <v>55</v>
      </c>
      <c r="K91" s="29">
        <v>7.48</v>
      </c>
      <c r="L91" s="29">
        <v>411.64</v>
      </c>
      <c r="M91" s="27" t="s">
        <v>49</v>
      </c>
      <c r="N91" s="28" t="s">
        <v>50</v>
      </c>
      <c r="O91" s="28"/>
      <c r="P91" s="28"/>
      <c r="Q91" s="26"/>
    </row>
    <row r="92" spans="1:17" ht="18.95" customHeight="1" x14ac:dyDescent="0.2">
      <c r="A92" s="26">
        <v>44299</v>
      </c>
      <c r="B92" s="27" t="s">
        <v>379</v>
      </c>
      <c r="C92" s="27" t="s">
        <v>380</v>
      </c>
      <c r="D92" s="27" t="s">
        <v>374</v>
      </c>
      <c r="E92" s="28" t="s">
        <v>238</v>
      </c>
      <c r="F92" s="28" t="s">
        <v>239</v>
      </c>
      <c r="G92" s="29">
        <v>20</v>
      </c>
      <c r="H92" s="29">
        <v>7.5</v>
      </c>
      <c r="I92" s="29">
        <v>150</v>
      </c>
      <c r="J92" s="29">
        <v>87</v>
      </c>
      <c r="K92" s="29">
        <v>7.48</v>
      </c>
      <c r="L92" s="29">
        <v>651</v>
      </c>
      <c r="M92" s="27" t="s">
        <v>49</v>
      </c>
      <c r="N92" s="28" t="s">
        <v>50</v>
      </c>
      <c r="O92" s="28"/>
      <c r="P92" s="28"/>
      <c r="Q92" s="26"/>
    </row>
    <row r="93" spans="1:17" ht="18.95" customHeight="1" x14ac:dyDescent="0.2">
      <c r="A93" s="26">
        <v>44293</v>
      </c>
      <c r="B93" s="27" t="s">
        <v>379</v>
      </c>
      <c r="C93" s="27" t="s">
        <v>380</v>
      </c>
      <c r="D93" s="27" t="s">
        <v>326</v>
      </c>
      <c r="E93" s="28" t="s">
        <v>228</v>
      </c>
      <c r="F93" s="28" t="s">
        <v>229</v>
      </c>
      <c r="G93" s="29">
        <v>-32</v>
      </c>
      <c r="H93" s="29">
        <v>7.48</v>
      </c>
      <c r="I93" s="29">
        <v>239.36</v>
      </c>
      <c r="J93" s="29">
        <v>67</v>
      </c>
      <c r="K93" s="29">
        <v>7.48</v>
      </c>
      <c r="L93" s="29">
        <v>501</v>
      </c>
      <c r="M93" s="27" t="s">
        <v>49</v>
      </c>
      <c r="N93" s="28" t="s">
        <v>50</v>
      </c>
      <c r="O93" s="28"/>
      <c r="P93" s="28"/>
      <c r="Q93" s="26"/>
    </row>
    <row r="94" spans="1:17" ht="18.95" customHeight="1" x14ac:dyDescent="0.2">
      <c r="A94" s="26">
        <v>44287</v>
      </c>
      <c r="B94" s="27" t="s">
        <v>379</v>
      </c>
      <c r="C94" s="27" t="s">
        <v>380</v>
      </c>
      <c r="D94" s="27" t="s">
        <v>328</v>
      </c>
      <c r="E94" s="28" t="s">
        <v>238</v>
      </c>
      <c r="F94" s="28" t="s">
        <v>239</v>
      </c>
      <c r="G94" s="29">
        <v>75</v>
      </c>
      <c r="H94" s="29">
        <v>7.5</v>
      </c>
      <c r="I94" s="29">
        <v>562.5</v>
      </c>
      <c r="J94" s="29">
        <v>99</v>
      </c>
      <c r="K94" s="29">
        <v>7.48</v>
      </c>
      <c r="L94" s="29">
        <v>740.36</v>
      </c>
      <c r="M94" s="27" t="s">
        <v>49</v>
      </c>
      <c r="N94" s="28" t="s">
        <v>50</v>
      </c>
      <c r="O94" s="28"/>
      <c r="P94" s="28"/>
      <c r="Q94" s="26"/>
    </row>
    <row r="95" spans="1:17" ht="18.95" customHeight="1" x14ac:dyDescent="0.2">
      <c r="A95" s="26">
        <v>44286</v>
      </c>
      <c r="B95" s="27" t="s">
        <v>379</v>
      </c>
      <c r="C95" s="27" t="s">
        <v>380</v>
      </c>
      <c r="D95" s="27" t="s">
        <v>329</v>
      </c>
      <c r="E95" s="28" t="s">
        <v>228</v>
      </c>
      <c r="F95" s="28" t="s">
        <v>229</v>
      </c>
      <c r="G95" s="29">
        <v>-36</v>
      </c>
      <c r="H95" s="29">
        <v>7.42</v>
      </c>
      <c r="I95" s="29">
        <v>267.12</v>
      </c>
      <c r="J95" s="29">
        <v>24</v>
      </c>
      <c r="K95" s="29">
        <v>7.42</v>
      </c>
      <c r="L95" s="29">
        <v>177.86</v>
      </c>
      <c r="M95" s="27" t="s">
        <v>49</v>
      </c>
      <c r="N95" s="28" t="s">
        <v>50</v>
      </c>
      <c r="O95" s="28"/>
      <c r="P95" s="28"/>
      <c r="Q95" s="26"/>
    </row>
    <row r="96" spans="1:17" ht="18.95" customHeight="1" x14ac:dyDescent="0.2">
      <c r="A96" s="26">
        <v>44283</v>
      </c>
      <c r="B96" s="27" t="s">
        <v>379</v>
      </c>
      <c r="C96" s="27" t="s">
        <v>380</v>
      </c>
      <c r="D96" s="27" t="s">
        <v>330</v>
      </c>
      <c r="E96" s="28" t="s">
        <v>228</v>
      </c>
      <c r="F96" s="28" t="s">
        <v>229</v>
      </c>
      <c r="G96" s="29">
        <v>-36</v>
      </c>
      <c r="H96" s="29">
        <v>7.42</v>
      </c>
      <c r="I96" s="29">
        <v>267.12</v>
      </c>
      <c r="J96" s="29">
        <v>60</v>
      </c>
      <c r="K96" s="29">
        <v>7.42</v>
      </c>
      <c r="L96" s="29">
        <v>444.98</v>
      </c>
      <c r="M96" s="27" t="s">
        <v>49</v>
      </c>
      <c r="N96" s="28" t="s">
        <v>50</v>
      </c>
      <c r="O96" s="28"/>
      <c r="P96" s="28"/>
      <c r="Q96" s="26"/>
    </row>
    <row r="97" spans="1:17" ht="18.95" customHeight="1" x14ac:dyDescent="0.2">
      <c r="A97" s="26">
        <v>44276</v>
      </c>
      <c r="B97" s="27" t="s">
        <v>379</v>
      </c>
      <c r="C97" s="27" t="s">
        <v>380</v>
      </c>
      <c r="D97" s="27" t="s">
        <v>332</v>
      </c>
      <c r="E97" s="28" t="s">
        <v>238</v>
      </c>
      <c r="F97" s="28" t="s">
        <v>239</v>
      </c>
      <c r="G97" s="29">
        <v>35</v>
      </c>
      <c r="H97" s="29">
        <v>7.5</v>
      </c>
      <c r="I97" s="29">
        <v>262.5</v>
      </c>
      <c r="J97" s="29">
        <v>96</v>
      </c>
      <c r="K97" s="29">
        <v>7.42</v>
      </c>
      <c r="L97" s="29">
        <v>712.1</v>
      </c>
      <c r="M97" s="27" t="s">
        <v>49</v>
      </c>
      <c r="N97" s="28" t="s">
        <v>50</v>
      </c>
      <c r="O97" s="28"/>
      <c r="P97" s="28"/>
      <c r="Q97" s="26"/>
    </row>
    <row r="98" spans="1:17" ht="18.95" customHeight="1" x14ac:dyDescent="0.2">
      <c r="A98" s="26">
        <v>44276</v>
      </c>
      <c r="B98" s="27" t="s">
        <v>379</v>
      </c>
      <c r="C98" s="27" t="s">
        <v>380</v>
      </c>
      <c r="D98" s="27" t="s">
        <v>333</v>
      </c>
      <c r="E98" s="28" t="s">
        <v>228</v>
      </c>
      <c r="F98" s="28" t="s">
        <v>229</v>
      </c>
      <c r="G98" s="29">
        <v>-16</v>
      </c>
      <c r="H98" s="29">
        <v>7.38</v>
      </c>
      <c r="I98" s="29">
        <v>118.08</v>
      </c>
      <c r="J98" s="29">
        <v>61</v>
      </c>
      <c r="K98" s="29">
        <v>7.38</v>
      </c>
      <c r="L98" s="29">
        <v>449.6</v>
      </c>
      <c r="M98" s="27" t="s">
        <v>49</v>
      </c>
      <c r="N98" s="28" t="s">
        <v>50</v>
      </c>
      <c r="O98" s="28"/>
      <c r="P98" s="28"/>
      <c r="Q98" s="26"/>
    </row>
    <row r="99" spans="1:17" ht="18.95" customHeight="1" x14ac:dyDescent="0.2">
      <c r="A99" s="26">
        <v>44269</v>
      </c>
      <c r="B99" s="27" t="s">
        <v>379</v>
      </c>
      <c r="C99" s="27" t="s">
        <v>380</v>
      </c>
      <c r="D99" s="27" t="s">
        <v>335</v>
      </c>
      <c r="E99" s="28" t="s">
        <v>228</v>
      </c>
      <c r="F99" s="28" t="s">
        <v>229</v>
      </c>
      <c r="G99" s="29">
        <v>-36</v>
      </c>
      <c r="H99" s="29">
        <v>7.38</v>
      </c>
      <c r="I99" s="29">
        <v>265.68</v>
      </c>
      <c r="J99" s="29">
        <v>77</v>
      </c>
      <c r="K99" s="29">
        <v>7.38</v>
      </c>
      <c r="L99" s="29">
        <v>567.67999999999995</v>
      </c>
      <c r="M99" s="27" t="s">
        <v>49</v>
      </c>
      <c r="N99" s="28" t="s">
        <v>50</v>
      </c>
      <c r="O99" s="28"/>
      <c r="P99" s="28"/>
      <c r="Q99" s="26"/>
    </row>
    <row r="100" spans="1:17" ht="18.95" customHeight="1" x14ac:dyDescent="0.2">
      <c r="A100" s="26">
        <v>44265</v>
      </c>
      <c r="B100" s="27" t="s">
        <v>379</v>
      </c>
      <c r="C100" s="27" t="s">
        <v>380</v>
      </c>
      <c r="D100" s="27" t="s">
        <v>336</v>
      </c>
      <c r="E100" s="28" t="s">
        <v>228</v>
      </c>
      <c r="F100" s="28" t="s">
        <v>229</v>
      </c>
      <c r="G100" s="29">
        <v>-24</v>
      </c>
      <c r="H100" s="29">
        <v>7.38</v>
      </c>
      <c r="I100" s="29">
        <v>177.12</v>
      </c>
      <c r="J100" s="29">
        <v>113</v>
      </c>
      <c r="K100" s="29">
        <v>7.38</v>
      </c>
      <c r="L100" s="29">
        <v>833.36</v>
      </c>
      <c r="M100" s="27" t="s">
        <v>49</v>
      </c>
      <c r="N100" s="28" t="s">
        <v>50</v>
      </c>
      <c r="O100" s="28"/>
      <c r="P100" s="28"/>
      <c r="Q100" s="26"/>
    </row>
    <row r="101" spans="1:17" ht="18.95" customHeight="1" x14ac:dyDescent="0.2">
      <c r="A101" s="26">
        <v>44264</v>
      </c>
      <c r="B101" s="27" t="s">
        <v>379</v>
      </c>
      <c r="C101" s="27" t="s">
        <v>380</v>
      </c>
      <c r="D101" s="27" t="s">
        <v>375</v>
      </c>
      <c r="E101" s="28" t="s">
        <v>238</v>
      </c>
      <c r="F101" s="28" t="s">
        <v>239</v>
      </c>
      <c r="G101" s="29">
        <v>25</v>
      </c>
      <c r="H101" s="29">
        <v>7.5</v>
      </c>
      <c r="I101" s="29">
        <v>187.5</v>
      </c>
      <c r="J101" s="29">
        <v>137</v>
      </c>
      <c r="K101" s="29">
        <v>7.38</v>
      </c>
      <c r="L101" s="29">
        <v>1010.48</v>
      </c>
      <c r="M101" s="27" t="s">
        <v>49</v>
      </c>
      <c r="N101" s="28" t="s">
        <v>50</v>
      </c>
      <c r="O101" s="28"/>
      <c r="P101" s="28"/>
      <c r="Q101" s="26"/>
    </row>
    <row r="102" spans="1:17" ht="18.95" customHeight="1" x14ac:dyDescent="0.2">
      <c r="A102" s="26" t="s">
        <v>224</v>
      </c>
      <c r="B102" s="27" t="s">
        <v>379</v>
      </c>
      <c r="C102" s="27" t="s">
        <v>380</v>
      </c>
      <c r="D102" s="27" t="s">
        <v>339</v>
      </c>
      <c r="E102" s="28" t="s">
        <v>228</v>
      </c>
      <c r="F102" s="28" t="s">
        <v>229</v>
      </c>
      <c r="G102" s="29">
        <v>-24</v>
      </c>
      <c r="H102" s="29">
        <v>7.34</v>
      </c>
      <c r="I102" s="29">
        <v>176.16</v>
      </c>
      <c r="J102" s="29">
        <v>112</v>
      </c>
      <c r="K102" s="29">
        <v>7.34</v>
      </c>
      <c r="L102" s="29">
        <v>822.98</v>
      </c>
      <c r="M102" s="27" t="s">
        <v>49</v>
      </c>
      <c r="N102" s="28" t="s">
        <v>50</v>
      </c>
      <c r="O102" s="28"/>
      <c r="P102" s="28"/>
      <c r="Q102" s="26"/>
    </row>
    <row r="103" spans="1:17" ht="18.95" customHeight="1" x14ac:dyDescent="0.2">
      <c r="A103" s="26">
        <v>44245</v>
      </c>
      <c r="B103" s="27" t="s">
        <v>379</v>
      </c>
      <c r="C103" s="27" t="s">
        <v>380</v>
      </c>
      <c r="D103" s="27" t="s">
        <v>342</v>
      </c>
      <c r="E103" s="28" t="s">
        <v>228</v>
      </c>
      <c r="F103" s="28" t="s">
        <v>229</v>
      </c>
      <c r="G103" s="29">
        <v>-40</v>
      </c>
      <c r="H103" s="29">
        <v>7.34</v>
      </c>
      <c r="I103" s="29">
        <v>293.60000000000002</v>
      </c>
      <c r="J103" s="29">
        <v>136</v>
      </c>
      <c r="K103" s="29">
        <v>7.34</v>
      </c>
      <c r="L103" s="29">
        <v>999.14</v>
      </c>
      <c r="M103" s="27" t="s">
        <v>49</v>
      </c>
      <c r="N103" s="28" t="s">
        <v>50</v>
      </c>
      <c r="O103" s="28"/>
      <c r="P103" s="28"/>
      <c r="Q103" s="26"/>
    </row>
    <row r="104" spans="1:17" ht="18.95" customHeight="1" x14ac:dyDescent="0.2">
      <c r="A104" s="26">
        <v>44238</v>
      </c>
      <c r="B104" s="27" t="s">
        <v>379</v>
      </c>
      <c r="C104" s="27" t="s">
        <v>380</v>
      </c>
      <c r="D104" s="27" t="s">
        <v>344</v>
      </c>
      <c r="E104" s="28" t="s">
        <v>228</v>
      </c>
      <c r="F104" s="28" t="s">
        <v>229</v>
      </c>
      <c r="G104" s="29">
        <v>-24</v>
      </c>
      <c r="H104" s="29">
        <v>7.34</v>
      </c>
      <c r="I104" s="29">
        <v>176.16</v>
      </c>
      <c r="J104" s="29">
        <v>176</v>
      </c>
      <c r="K104" s="29">
        <v>7.34</v>
      </c>
      <c r="L104" s="29">
        <v>1292.74</v>
      </c>
      <c r="M104" s="27" t="s">
        <v>49</v>
      </c>
      <c r="N104" s="28" t="s">
        <v>50</v>
      </c>
      <c r="O104" s="28"/>
      <c r="P104" s="28"/>
      <c r="Q104" s="26"/>
    </row>
    <row r="105" spans="1:17" ht="18.95" customHeight="1" x14ac:dyDescent="0.2">
      <c r="A105" s="26">
        <v>44231</v>
      </c>
      <c r="B105" s="27" t="s">
        <v>379</v>
      </c>
      <c r="C105" s="27" t="s">
        <v>380</v>
      </c>
      <c r="D105" s="27" t="s">
        <v>346</v>
      </c>
      <c r="E105" s="28" t="s">
        <v>228</v>
      </c>
      <c r="F105" s="28" t="s">
        <v>229</v>
      </c>
      <c r="G105" s="29">
        <v>-40</v>
      </c>
      <c r="H105" s="29">
        <v>7.34</v>
      </c>
      <c r="I105" s="29">
        <v>293.60000000000002</v>
      </c>
      <c r="J105" s="29">
        <v>200</v>
      </c>
      <c r="K105" s="29">
        <v>7.34</v>
      </c>
      <c r="L105" s="29">
        <v>1468.9</v>
      </c>
      <c r="M105" s="27" t="s">
        <v>49</v>
      </c>
      <c r="N105" s="28" t="s">
        <v>50</v>
      </c>
      <c r="O105" s="28"/>
      <c r="P105" s="28"/>
      <c r="Q105" s="26"/>
    </row>
    <row r="106" spans="1:17" ht="18.95" customHeight="1" x14ac:dyDescent="0.2">
      <c r="A106" s="26">
        <v>44230</v>
      </c>
      <c r="B106" s="27" t="s">
        <v>379</v>
      </c>
      <c r="C106" s="27" t="s">
        <v>380</v>
      </c>
      <c r="D106" s="27" t="s">
        <v>347</v>
      </c>
      <c r="E106" s="28" t="s">
        <v>238</v>
      </c>
      <c r="F106" s="28" t="s">
        <v>239</v>
      </c>
      <c r="G106" s="29">
        <v>100</v>
      </c>
      <c r="H106" s="29">
        <v>7.13</v>
      </c>
      <c r="I106" s="29">
        <v>712.5</v>
      </c>
      <c r="J106" s="29">
        <v>240</v>
      </c>
      <c r="K106" s="29">
        <v>7.34</v>
      </c>
      <c r="L106" s="29">
        <v>1762.5</v>
      </c>
      <c r="M106" s="27" t="s">
        <v>49</v>
      </c>
      <c r="N106" s="28" t="s">
        <v>50</v>
      </c>
      <c r="O106" s="28"/>
      <c r="P106" s="28"/>
      <c r="Q106" s="26"/>
    </row>
    <row r="107" spans="1:17" ht="18.95" customHeight="1" x14ac:dyDescent="0.2">
      <c r="A107" s="26">
        <v>44224</v>
      </c>
      <c r="B107" s="27" t="s">
        <v>379</v>
      </c>
      <c r="C107" s="27" t="s">
        <v>380</v>
      </c>
      <c r="D107" s="27" t="s">
        <v>349</v>
      </c>
      <c r="E107" s="28" t="s">
        <v>228</v>
      </c>
      <c r="F107" s="28" t="s">
        <v>229</v>
      </c>
      <c r="G107" s="29">
        <v>-80</v>
      </c>
      <c r="H107" s="29">
        <v>7.5</v>
      </c>
      <c r="I107" s="29">
        <v>600</v>
      </c>
      <c r="J107" s="29">
        <v>140</v>
      </c>
      <c r="K107" s="29">
        <v>7.5</v>
      </c>
      <c r="L107" s="29">
        <v>1050</v>
      </c>
      <c r="M107" s="27" t="s">
        <v>49</v>
      </c>
      <c r="N107" s="28" t="s">
        <v>50</v>
      </c>
      <c r="O107" s="28"/>
      <c r="P107" s="28"/>
      <c r="Q107" s="26"/>
    </row>
    <row r="108" spans="1:17" ht="18.95" customHeight="1" x14ac:dyDescent="0.2">
      <c r="A108" s="26">
        <v>44217</v>
      </c>
      <c r="B108" s="27" t="s">
        <v>379</v>
      </c>
      <c r="C108" s="27" t="s">
        <v>380</v>
      </c>
      <c r="D108" s="27" t="s">
        <v>352</v>
      </c>
      <c r="E108" s="28" t="s">
        <v>228</v>
      </c>
      <c r="F108" s="28" t="s">
        <v>229</v>
      </c>
      <c r="G108" s="29">
        <v>-36</v>
      </c>
      <c r="H108" s="29">
        <v>7.5</v>
      </c>
      <c r="I108" s="29">
        <v>270</v>
      </c>
      <c r="J108" s="29">
        <v>220</v>
      </c>
      <c r="K108" s="29">
        <v>7.5</v>
      </c>
      <c r="L108" s="29">
        <v>1650</v>
      </c>
      <c r="M108" s="27" t="s">
        <v>49</v>
      </c>
      <c r="N108" s="28" t="s">
        <v>50</v>
      </c>
      <c r="O108" s="28"/>
      <c r="P108" s="28"/>
      <c r="Q108" s="26"/>
    </row>
    <row r="109" spans="1:17" ht="18.95" customHeight="1" x14ac:dyDescent="0.2">
      <c r="A109" s="26">
        <v>44210</v>
      </c>
      <c r="B109" s="27" t="s">
        <v>379</v>
      </c>
      <c r="C109" s="27" t="s">
        <v>380</v>
      </c>
      <c r="D109" s="27" t="s">
        <v>354</v>
      </c>
      <c r="E109" s="28" t="s">
        <v>228</v>
      </c>
      <c r="F109" s="28" t="s">
        <v>229</v>
      </c>
      <c r="G109" s="29">
        <v>-24</v>
      </c>
      <c r="H109" s="29">
        <v>7.5</v>
      </c>
      <c r="I109" s="29">
        <v>180</v>
      </c>
      <c r="J109" s="29">
        <v>256</v>
      </c>
      <c r="K109" s="29">
        <v>7.5</v>
      </c>
      <c r="L109" s="29">
        <v>1920</v>
      </c>
      <c r="M109" s="27" t="s">
        <v>49</v>
      </c>
      <c r="N109" s="28" t="s">
        <v>50</v>
      </c>
      <c r="O109" s="28"/>
      <c r="P109" s="28"/>
      <c r="Q109" s="26"/>
    </row>
    <row r="110" spans="1:17" ht="18.95" customHeight="1" x14ac:dyDescent="0.2">
      <c r="A110" s="26">
        <v>44204</v>
      </c>
      <c r="B110" s="27" t="s">
        <v>379</v>
      </c>
      <c r="C110" s="27" t="s">
        <v>380</v>
      </c>
      <c r="D110" s="27" t="s">
        <v>356</v>
      </c>
      <c r="E110" s="28" t="s">
        <v>228</v>
      </c>
      <c r="F110" s="28" t="s">
        <v>229</v>
      </c>
      <c r="G110" s="29">
        <v>-20</v>
      </c>
      <c r="H110" s="29">
        <v>7.5</v>
      </c>
      <c r="I110" s="29">
        <v>150</v>
      </c>
      <c r="J110" s="29">
        <v>280</v>
      </c>
      <c r="K110" s="29">
        <v>7.5</v>
      </c>
      <c r="L110" s="29">
        <v>2100</v>
      </c>
      <c r="M110" s="27" t="s">
        <v>49</v>
      </c>
      <c r="N110" s="28" t="s">
        <v>50</v>
      </c>
      <c r="O110" s="28"/>
      <c r="P110" s="28"/>
      <c r="Q110" s="26"/>
    </row>
    <row r="111" spans="1:17" ht="18.95" customHeight="1" x14ac:dyDescent="0.2">
      <c r="A111" s="26">
        <v>44201</v>
      </c>
      <c r="B111" s="27" t="s">
        <v>379</v>
      </c>
      <c r="C111" s="27" t="s">
        <v>380</v>
      </c>
      <c r="D111" s="27" t="s">
        <v>358</v>
      </c>
      <c r="E111" s="28" t="s">
        <v>238</v>
      </c>
      <c r="F111" s="28" t="s">
        <v>239</v>
      </c>
      <c r="G111" s="29">
        <v>300</v>
      </c>
      <c r="H111" s="29">
        <v>7.5</v>
      </c>
      <c r="I111" s="29">
        <v>2250</v>
      </c>
      <c r="J111" s="29">
        <v>300</v>
      </c>
      <c r="K111" s="29">
        <v>7.5</v>
      </c>
      <c r="L111" s="29">
        <v>2250</v>
      </c>
      <c r="M111" s="27" t="s">
        <v>49</v>
      </c>
      <c r="N111" s="28" t="s">
        <v>50</v>
      </c>
      <c r="O111" s="28"/>
      <c r="P111" s="28"/>
      <c r="Q111" s="26"/>
    </row>
    <row r="112" spans="1:17" x14ac:dyDescent="0.2">
      <c r="G112" s="30">
        <f>SUM(G2:G111)</f>
        <v>139</v>
      </c>
    </row>
  </sheetData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67C4-3FB7-4643-8D72-8AF2FDB311AC}">
  <dimension ref="A1:T166"/>
  <sheetViews>
    <sheetView showGridLines="0" workbookViewId="0">
      <selection sqref="A1:XFD1048576"/>
    </sheetView>
  </sheetViews>
  <sheetFormatPr baseColWidth="10" defaultRowHeight="12.75" x14ac:dyDescent="0.2"/>
  <cols>
    <col min="1" max="1" width="9.7109375" style="25" customWidth="1"/>
    <col min="2" max="2" width="4.7109375" style="25" customWidth="1"/>
    <col min="3" max="3" width="10" style="25" customWidth="1"/>
    <col min="4" max="4" width="7.5703125" style="25" customWidth="1"/>
    <col min="5" max="5" width="6.7109375" style="25" customWidth="1"/>
    <col min="6" max="6" width="10.28515625" style="25" customWidth="1"/>
    <col min="7" max="7" width="8.42578125" style="25" customWidth="1"/>
    <col min="8" max="8" width="4.7109375" style="25" customWidth="1"/>
    <col min="9" max="10" width="7.7109375" style="25" customWidth="1"/>
    <col min="11" max="11" width="5.42578125" style="25" customWidth="1"/>
    <col min="12" max="12" width="9.42578125" style="25" customWidth="1"/>
    <col min="13" max="13" width="3" style="25" customWidth="1"/>
    <col min="14" max="14" width="7.28515625" style="25" customWidth="1"/>
    <col min="15" max="15" width="6.85546875" style="25" customWidth="1"/>
    <col min="16" max="16" width="3.5703125" style="25" customWidth="1"/>
    <col min="17" max="17" width="5.7109375" style="25" customWidth="1"/>
    <col min="18" max="256" width="11.42578125" style="25"/>
    <col min="257" max="257" width="9.7109375" style="25" customWidth="1"/>
    <col min="258" max="258" width="4.7109375" style="25" customWidth="1"/>
    <col min="259" max="259" width="10" style="25" customWidth="1"/>
    <col min="260" max="260" width="7.5703125" style="25" customWidth="1"/>
    <col min="261" max="261" width="6.7109375" style="25" customWidth="1"/>
    <col min="262" max="262" width="10.28515625" style="25" customWidth="1"/>
    <col min="263" max="263" width="8.42578125" style="25" customWidth="1"/>
    <col min="264" max="264" width="4.7109375" style="25" customWidth="1"/>
    <col min="265" max="266" width="7.7109375" style="25" customWidth="1"/>
    <col min="267" max="267" width="5.42578125" style="25" customWidth="1"/>
    <col min="268" max="268" width="9.42578125" style="25" customWidth="1"/>
    <col min="269" max="269" width="3" style="25" customWidth="1"/>
    <col min="270" max="270" width="7.28515625" style="25" customWidth="1"/>
    <col min="271" max="271" width="6.85546875" style="25" customWidth="1"/>
    <col min="272" max="272" width="3.5703125" style="25" customWidth="1"/>
    <col min="273" max="273" width="5.7109375" style="25" customWidth="1"/>
    <col min="274" max="512" width="11.42578125" style="25"/>
    <col min="513" max="513" width="9.7109375" style="25" customWidth="1"/>
    <col min="514" max="514" width="4.7109375" style="25" customWidth="1"/>
    <col min="515" max="515" width="10" style="25" customWidth="1"/>
    <col min="516" max="516" width="7.5703125" style="25" customWidth="1"/>
    <col min="517" max="517" width="6.7109375" style="25" customWidth="1"/>
    <col min="518" max="518" width="10.28515625" style="25" customWidth="1"/>
    <col min="519" max="519" width="8.42578125" style="25" customWidth="1"/>
    <col min="520" max="520" width="4.7109375" style="25" customWidth="1"/>
    <col min="521" max="522" width="7.7109375" style="25" customWidth="1"/>
    <col min="523" max="523" width="5.42578125" style="25" customWidth="1"/>
    <col min="524" max="524" width="9.42578125" style="25" customWidth="1"/>
    <col min="525" max="525" width="3" style="25" customWidth="1"/>
    <col min="526" max="526" width="7.28515625" style="25" customWidth="1"/>
    <col min="527" max="527" width="6.85546875" style="25" customWidth="1"/>
    <col min="528" max="528" width="3.5703125" style="25" customWidth="1"/>
    <col min="529" max="529" width="5.7109375" style="25" customWidth="1"/>
    <col min="530" max="768" width="11.42578125" style="25"/>
    <col min="769" max="769" width="9.7109375" style="25" customWidth="1"/>
    <col min="770" max="770" width="4.7109375" style="25" customWidth="1"/>
    <col min="771" max="771" width="10" style="25" customWidth="1"/>
    <col min="772" max="772" width="7.5703125" style="25" customWidth="1"/>
    <col min="773" max="773" width="6.7109375" style="25" customWidth="1"/>
    <col min="774" max="774" width="10.28515625" style="25" customWidth="1"/>
    <col min="775" max="775" width="8.42578125" style="25" customWidth="1"/>
    <col min="776" max="776" width="4.7109375" style="25" customWidth="1"/>
    <col min="777" max="778" width="7.7109375" style="25" customWidth="1"/>
    <col min="779" max="779" width="5.42578125" style="25" customWidth="1"/>
    <col min="780" max="780" width="9.42578125" style="25" customWidth="1"/>
    <col min="781" max="781" width="3" style="25" customWidth="1"/>
    <col min="782" max="782" width="7.28515625" style="25" customWidth="1"/>
    <col min="783" max="783" width="6.85546875" style="25" customWidth="1"/>
    <col min="784" max="784" width="3.5703125" style="25" customWidth="1"/>
    <col min="785" max="785" width="5.7109375" style="25" customWidth="1"/>
    <col min="786" max="1024" width="11.42578125" style="25"/>
    <col min="1025" max="1025" width="9.7109375" style="25" customWidth="1"/>
    <col min="1026" max="1026" width="4.7109375" style="25" customWidth="1"/>
    <col min="1027" max="1027" width="10" style="25" customWidth="1"/>
    <col min="1028" max="1028" width="7.5703125" style="25" customWidth="1"/>
    <col min="1029" max="1029" width="6.7109375" style="25" customWidth="1"/>
    <col min="1030" max="1030" width="10.28515625" style="25" customWidth="1"/>
    <col min="1031" max="1031" width="8.42578125" style="25" customWidth="1"/>
    <col min="1032" max="1032" width="4.7109375" style="25" customWidth="1"/>
    <col min="1033" max="1034" width="7.7109375" style="25" customWidth="1"/>
    <col min="1035" max="1035" width="5.42578125" style="25" customWidth="1"/>
    <col min="1036" max="1036" width="9.42578125" style="25" customWidth="1"/>
    <col min="1037" max="1037" width="3" style="25" customWidth="1"/>
    <col min="1038" max="1038" width="7.28515625" style="25" customWidth="1"/>
    <col min="1039" max="1039" width="6.85546875" style="25" customWidth="1"/>
    <col min="1040" max="1040" width="3.5703125" style="25" customWidth="1"/>
    <col min="1041" max="1041" width="5.7109375" style="25" customWidth="1"/>
    <col min="1042" max="1280" width="11.42578125" style="25"/>
    <col min="1281" max="1281" width="9.7109375" style="25" customWidth="1"/>
    <col min="1282" max="1282" width="4.7109375" style="25" customWidth="1"/>
    <col min="1283" max="1283" width="10" style="25" customWidth="1"/>
    <col min="1284" max="1284" width="7.5703125" style="25" customWidth="1"/>
    <col min="1285" max="1285" width="6.7109375" style="25" customWidth="1"/>
    <col min="1286" max="1286" width="10.28515625" style="25" customWidth="1"/>
    <col min="1287" max="1287" width="8.42578125" style="25" customWidth="1"/>
    <col min="1288" max="1288" width="4.7109375" style="25" customWidth="1"/>
    <col min="1289" max="1290" width="7.7109375" style="25" customWidth="1"/>
    <col min="1291" max="1291" width="5.42578125" style="25" customWidth="1"/>
    <col min="1292" max="1292" width="9.42578125" style="25" customWidth="1"/>
    <col min="1293" max="1293" width="3" style="25" customWidth="1"/>
    <col min="1294" max="1294" width="7.28515625" style="25" customWidth="1"/>
    <col min="1295" max="1295" width="6.85546875" style="25" customWidth="1"/>
    <col min="1296" max="1296" width="3.5703125" style="25" customWidth="1"/>
    <col min="1297" max="1297" width="5.7109375" style="25" customWidth="1"/>
    <col min="1298" max="1536" width="11.42578125" style="25"/>
    <col min="1537" max="1537" width="9.7109375" style="25" customWidth="1"/>
    <col min="1538" max="1538" width="4.7109375" style="25" customWidth="1"/>
    <col min="1539" max="1539" width="10" style="25" customWidth="1"/>
    <col min="1540" max="1540" width="7.5703125" style="25" customWidth="1"/>
    <col min="1541" max="1541" width="6.7109375" style="25" customWidth="1"/>
    <col min="1542" max="1542" width="10.28515625" style="25" customWidth="1"/>
    <col min="1543" max="1543" width="8.42578125" style="25" customWidth="1"/>
    <col min="1544" max="1544" width="4.7109375" style="25" customWidth="1"/>
    <col min="1545" max="1546" width="7.7109375" style="25" customWidth="1"/>
    <col min="1547" max="1547" width="5.42578125" style="25" customWidth="1"/>
    <col min="1548" max="1548" width="9.42578125" style="25" customWidth="1"/>
    <col min="1549" max="1549" width="3" style="25" customWidth="1"/>
    <col min="1550" max="1550" width="7.28515625" style="25" customWidth="1"/>
    <col min="1551" max="1551" width="6.85546875" style="25" customWidth="1"/>
    <col min="1552" max="1552" width="3.5703125" style="25" customWidth="1"/>
    <col min="1553" max="1553" width="5.7109375" style="25" customWidth="1"/>
    <col min="1554" max="1792" width="11.42578125" style="25"/>
    <col min="1793" max="1793" width="9.7109375" style="25" customWidth="1"/>
    <col min="1794" max="1794" width="4.7109375" style="25" customWidth="1"/>
    <col min="1795" max="1795" width="10" style="25" customWidth="1"/>
    <col min="1796" max="1796" width="7.5703125" style="25" customWidth="1"/>
    <col min="1797" max="1797" width="6.7109375" style="25" customWidth="1"/>
    <col min="1798" max="1798" width="10.28515625" style="25" customWidth="1"/>
    <col min="1799" max="1799" width="8.42578125" style="25" customWidth="1"/>
    <col min="1800" max="1800" width="4.7109375" style="25" customWidth="1"/>
    <col min="1801" max="1802" width="7.7109375" style="25" customWidth="1"/>
    <col min="1803" max="1803" width="5.42578125" style="25" customWidth="1"/>
    <col min="1804" max="1804" width="9.42578125" style="25" customWidth="1"/>
    <col min="1805" max="1805" width="3" style="25" customWidth="1"/>
    <col min="1806" max="1806" width="7.28515625" style="25" customWidth="1"/>
    <col min="1807" max="1807" width="6.85546875" style="25" customWidth="1"/>
    <col min="1808" max="1808" width="3.5703125" style="25" customWidth="1"/>
    <col min="1809" max="1809" width="5.7109375" style="25" customWidth="1"/>
    <col min="1810" max="2048" width="11.42578125" style="25"/>
    <col min="2049" max="2049" width="9.7109375" style="25" customWidth="1"/>
    <col min="2050" max="2050" width="4.7109375" style="25" customWidth="1"/>
    <col min="2051" max="2051" width="10" style="25" customWidth="1"/>
    <col min="2052" max="2052" width="7.5703125" style="25" customWidth="1"/>
    <col min="2053" max="2053" width="6.7109375" style="25" customWidth="1"/>
    <col min="2054" max="2054" width="10.28515625" style="25" customWidth="1"/>
    <col min="2055" max="2055" width="8.42578125" style="25" customWidth="1"/>
    <col min="2056" max="2056" width="4.7109375" style="25" customWidth="1"/>
    <col min="2057" max="2058" width="7.7109375" style="25" customWidth="1"/>
    <col min="2059" max="2059" width="5.42578125" style="25" customWidth="1"/>
    <col min="2060" max="2060" width="9.42578125" style="25" customWidth="1"/>
    <col min="2061" max="2061" width="3" style="25" customWidth="1"/>
    <col min="2062" max="2062" width="7.28515625" style="25" customWidth="1"/>
    <col min="2063" max="2063" width="6.85546875" style="25" customWidth="1"/>
    <col min="2064" max="2064" width="3.5703125" style="25" customWidth="1"/>
    <col min="2065" max="2065" width="5.7109375" style="25" customWidth="1"/>
    <col min="2066" max="2304" width="11.42578125" style="25"/>
    <col min="2305" max="2305" width="9.7109375" style="25" customWidth="1"/>
    <col min="2306" max="2306" width="4.7109375" style="25" customWidth="1"/>
    <col min="2307" max="2307" width="10" style="25" customWidth="1"/>
    <col min="2308" max="2308" width="7.5703125" style="25" customWidth="1"/>
    <col min="2309" max="2309" width="6.7109375" style="25" customWidth="1"/>
    <col min="2310" max="2310" width="10.28515625" style="25" customWidth="1"/>
    <col min="2311" max="2311" width="8.42578125" style="25" customWidth="1"/>
    <col min="2312" max="2312" width="4.7109375" style="25" customWidth="1"/>
    <col min="2313" max="2314" width="7.7109375" style="25" customWidth="1"/>
    <col min="2315" max="2315" width="5.42578125" style="25" customWidth="1"/>
    <col min="2316" max="2316" width="9.42578125" style="25" customWidth="1"/>
    <col min="2317" max="2317" width="3" style="25" customWidth="1"/>
    <col min="2318" max="2318" width="7.28515625" style="25" customWidth="1"/>
    <col min="2319" max="2319" width="6.85546875" style="25" customWidth="1"/>
    <col min="2320" max="2320" width="3.5703125" style="25" customWidth="1"/>
    <col min="2321" max="2321" width="5.7109375" style="25" customWidth="1"/>
    <col min="2322" max="2560" width="11.42578125" style="25"/>
    <col min="2561" max="2561" width="9.7109375" style="25" customWidth="1"/>
    <col min="2562" max="2562" width="4.7109375" style="25" customWidth="1"/>
    <col min="2563" max="2563" width="10" style="25" customWidth="1"/>
    <col min="2564" max="2564" width="7.5703125" style="25" customWidth="1"/>
    <col min="2565" max="2565" width="6.7109375" style="25" customWidth="1"/>
    <col min="2566" max="2566" width="10.28515625" style="25" customWidth="1"/>
    <col min="2567" max="2567" width="8.42578125" style="25" customWidth="1"/>
    <col min="2568" max="2568" width="4.7109375" style="25" customWidth="1"/>
    <col min="2569" max="2570" width="7.7109375" style="25" customWidth="1"/>
    <col min="2571" max="2571" width="5.42578125" style="25" customWidth="1"/>
    <col min="2572" max="2572" width="9.42578125" style="25" customWidth="1"/>
    <col min="2573" max="2573" width="3" style="25" customWidth="1"/>
    <col min="2574" max="2574" width="7.28515625" style="25" customWidth="1"/>
    <col min="2575" max="2575" width="6.85546875" style="25" customWidth="1"/>
    <col min="2576" max="2576" width="3.5703125" style="25" customWidth="1"/>
    <col min="2577" max="2577" width="5.7109375" style="25" customWidth="1"/>
    <col min="2578" max="2816" width="11.42578125" style="25"/>
    <col min="2817" max="2817" width="9.7109375" style="25" customWidth="1"/>
    <col min="2818" max="2818" width="4.7109375" style="25" customWidth="1"/>
    <col min="2819" max="2819" width="10" style="25" customWidth="1"/>
    <col min="2820" max="2820" width="7.5703125" style="25" customWidth="1"/>
    <col min="2821" max="2821" width="6.7109375" style="25" customWidth="1"/>
    <col min="2822" max="2822" width="10.28515625" style="25" customWidth="1"/>
    <col min="2823" max="2823" width="8.42578125" style="25" customWidth="1"/>
    <col min="2824" max="2824" width="4.7109375" style="25" customWidth="1"/>
    <col min="2825" max="2826" width="7.7109375" style="25" customWidth="1"/>
    <col min="2827" max="2827" width="5.42578125" style="25" customWidth="1"/>
    <col min="2828" max="2828" width="9.42578125" style="25" customWidth="1"/>
    <col min="2829" max="2829" width="3" style="25" customWidth="1"/>
    <col min="2830" max="2830" width="7.28515625" style="25" customWidth="1"/>
    <col min="2831" max="2831" width="6.85546875" style="25" customWidth="1"/>
    <col min="2832" max="2832" width="3.5703125" style="25" customWidth="1"/>
    <col min="2833" max="2833" width="5.7109375" style="25" customWidth="1"/>
    <col min="2834" max="3072" width="11.42578125" style="25"/>
    <col min="3073" max="3073" width="9.7109375" style="25" customWidth="1"/>
    <col min="3074" max="3074" width="4.7109375" style="25" customWidth="1"/>
    <col min="3075" max="3075" width="10" style="25" customWidth="1"/>
    <col min="3076" max="3076" width="7.5703125" style="25" customWidth="1"/>
    <col min="3077" max="3077" width="6.7109375" style="25" customWidth="1"/>
    <col min="3078" max="3078" width="10.28515625" style="25" customWidth="1"/>
    <col min="3079" max="3079" width="8.42578125" style="25" customWidth="1"/>
    <col min="3080" max="3080" width="4.7109375" style="25" customWidth="1"/>
    <col min="3081" max="3082" width="7.7109375" style="25" customWidth="1"/>
    <col min="3083" max="3083" width="5.42578125" style="25" customWidth="1"/>
    <col min="3084" max="3084" width="9.42578125" style="25" customWidth="1"/>
    <col min="3085" max="3085" width="3" style="25" customWidth="1"/>
    <col min="3086" max="3086" width="7.28515625" style="25" customWidth="1"/>
    <col min="3087" max="3087" width="6.85546875" style="25" customWidth="1"/>
    <col min="3088" max="3088" width="3.5703125" style="25" customWidth="1"/>
    <col min="3089" max="3089" width="5.7109375" style="25" customWidth="1"/>
    <col min="3090" max="3328" width="11.42578125" style="25"/>
    <col min="3329" max="3329" width="9.7109375" style="25" customWidth="1"/>
    <col min="3330" max="3330" width="4.7109375" style="25" customWidth="1"/>
    <col min="3331" max="3331" width="10" style="25" customWidth="1"/>
    <col min="3332" max="3332" width="7.5703125" style="25" customWidth="1"/>
    <col min="3333" max="3333" width="6.7109375" style="25" customWidth="1"/>
    <col min="3334" max="3334" width="10.28515625" style="25" customWidth="1"/>
    <col min="3335" max="3335" width="8.42578125" style="25" customWidth="1"/>
    <col min="3336" max="3336" width="4.7109375" style="25" customWidth="1"/>
    <col min="3337" max="3338" width="7.7109375" style="25" customWidth="1"/>
    <col min="3339" max="3339" width="5.42578125" style="25" customWidth="1"/>
    <col min="3340" max="3340" width="9.42578125" style="25" customWidth="1"/>
    <col min="3341" max="3341" width="3" style="25" customWidth="1"/>
    <col min="3342" max="3342" width="7.28515625" style="25" customWidth="1"/>
    <col min="3343" max="3343" width="6.85546875" style="25" customWidth="1"/>
    <col min="3344" max="3344" width="3.5703125" style="25" customWidth="1"/>
    <col min="3345" max="3345" width="5.7109375" style="25" customWidth="1"/>
    <col min="3346" max="3584" width="11.42578125" style="25"/>
    <col min="3585" max="3585" width="9.7109375" style="25" customWidth="1"/>
    <col min="3586" max="3586" width="4.7109375" style="25" customWidth="1"/>
    <col min="3587" max="3587" width="10" style="25" customWidth="1"/>
    <col min="3588" max="3588" width="7.5703125" style="25" customWidth="1"/>
    <col min="3589" max="3589" width="6.7109375" style="25" customWidth="1"/>
    <col min="3590" max="3590" width="10.28515625" style="25" customWidth="1"/>
    <col min="3591" max="3591" width="8.42578125" style="25" customWidth="1"/>
    <col min="3592" max="3592" width="4.7109375" style="25" customWidth="1"/>
    <col min="3593" max="3594" width="7.7109375" style="25" customWidth="1"/>
    <col min="3595" max="3595" width="5.42578125" style="25" customWidth="1"/>
    <col min="3596" max="3596" width="9.42578125" style="25" customWidth="1"/>
    <col min="3597" max="3597" width="3" style="25" customWidth="1"/>
    <col min="3598" max="3598" width="7.28515625" style="25" customWidth="1"/>
    <col min="3599" max="3599" width="6.85546875" style="25" customWidth="1"/>
    <col min="3600" max="3600" width="3.5703125" style="25" customWidth="1"/>
    <col min="3601" max="3601" width="5.7109375" style="25" customWidth="1"/>
    <col min="3602" max="3840" width="11.42578125" style="25"/>
    <col min="3841" max="3841" width="9.7109375" style="25" customWidth="1"/>
    <col min="3842" max="3842" width="4.7109375" style="25" customWidth="1"/>
    <col min="3843" max="3843" width="10" style="25" customWidth="1"/>
    <col min="3844" max="3844" width="7.5703125" style="25" customWidth="1"/>
    <col min="3845" max="3845" width="6.7109375" style="25" customWidth="1"/>
    <col min="3846" max="3846" width="10.28515625" style="25" customWidth="1"/>
    <col min="3847" max="3847" width="8.42578125" style="25" customWidth="1"/>
    <col min="3848" max="3848" width="4.7109375" style="25" customWidth="1"/>
    <col min="3849" max="3850" width="7.7109375" style="25" customWidth="1"/>
    <col min="3851" max="3851" width="5.42578125" style="25" customWidth="1"/>
    <col min="3852" max="3852" width="9.42578125" style="25" customWidth="1"/>
    <col min="3853" max="3853" width="3" style="25" customWidth="1"/>
    <col min="3854" max="3854" width="7.28515625" style="25" customWidth="1"/>
    <col min="3855" max="3855" width="6.85546875" style="25" customWidth="1"/>
    <col min="3856" max="3856" width="3.5703125" style="25" customWidth="1"/>
    <col min="3857" max="3857" width="5.7109375" style="25" customWidth="1"/>
    <col min="3858" max="4096" width="11.42578125" style="25"/>
    <col min="4097" max="4097" width="9.7109375" style="25" customWidth="1"/>
    <col min="4098" max="4098" width="4.7109375" style="25" customWidth="1"/>
    <col min="4099" max="4099" width="10" style="25" customWidth="1"/>
    <col min="4100" max="4100" width="7.5703125" style="25" customWidth="1"/>
    <col min="4101" max="4101" width="6.7109375" style="25" customWidth="1"/>
    <col min="4102" max="4102" width="10.28515625" style="25" customWidth="1"/>
    <col min="4103" max="4103" width="8.42578125" style="25" customWidth="1"/>
    <col min="4104" max="4104" width="4.7109375" style="25" customWidth="1"/>
    <col min="4105" max="4106" width="7.7109375" style="25" customWidth="1"/>
    <col min="4107" max="4107" width="5.42578125" style="25" customWidth="1"/>
    <col min="4108" max="4108" width="9.42578125" style="25" customWidth="1"/>
    <col min="4109" max="4109" width="3" style="25" customWidth="1"/>
    <col min="4110" max="4110" width="7.28515625" style="25" customWidth="1"/>
    <col min="4111" max="4111" width="6.85546875" style="25" customWidth="1"/>
    <col min="4112" max="4112" width="3.5703125" style="25" customWidth="1"/>
    <col min="4113" max="4113" width="5.7109375" style="25" customWidth="1"/>
    <col min="4114" max="4352" width="11.42578125" style="25"/>
    <col min="4353" max="4353" width="9.7109375" style="25" customWidth="1"/>
    <col min="4354" max="4354" width="4.7109375" style="25" customWidth="1"/>
    <col min="4355" max="4355" width="10" style="25" customWidth="1"/>
    <col min="4356" max="4356" width="7.5703125" style="25" customWidth="1"/>
    <col min="4357" max="4357" width="6.7109375" style="25" customWidth="1"/>
    <col min="4358" max="4358" width="10.28515625" style="25" customWidth="1"/>
    <col min="4359" max="4359" width="8.42578125" style="25" customWidth="1"/>
    <col min="4360" max="4360" width="4.7109375" style="25" customWidth="1"/>
    <col min="4361" max="4362" width="7.7109375" style="25" customWidth="1"/>
    <col min="4363" max="4363" width="5.42578125" style="25" customWidth="1"/>
    <col min="4364" max="4364" width="9.42578125" style="25" customWidth="1"/>
    <col min="4365" max="4365" width="3" style="25" customWidth="1"/>
    <col min="4366" max="4366" width="7.28515625" style="25" customWidth="1"/>
    <col min="4367" max="4367" width="6.85546875" style="25" customWidth="1"/>
    <col min="4368" max="4368" width="3.5703125" style="25" customWidth="1"/>
    <col min="4369" max="4369" width="5.7109375" style="25" customWidth="1"/>
    <col min="4370" max="4608" width="11.42578125" style="25"/>
    <col min="4609" max="4609" width="9.7109375" style="25" customWidth="1"/>
    <col min="4610" max="4610" width="4.7109375" style="25" customWidth="1"/>
    <col min="4611" max="4611" width="10" style="25" customWidth="1"/>
    <col min="4612" max="4612" width="7.5703125" style="25" customWidth="1"/>
    <col min="4613" max="4613" width="6.7109375" style="25" customWidth="1"/>
    <col min="4614" max="4614" width="10.28515625" style="25" customWidth="1"/>
    <col min="4615" max="4615" width="8.42578125" style="25" customWidth="1"/>
    <col min="4616" max="4616" width="4.7109375" style="25" customWidth="1"/>
    <col min="4617" max="4618" width="7.7109375" style="25" customWidth="1"/>
    <col min="4619" max="4619" width="5.42578125" style="25" customWidth="1"/>
    <col min="4620" max="4620" width="9.42578125" style="25" customWidth="1"/>
    <col min="4621" max="4621" width="3" style="25" customWidth="1"/>
    <col min="4622" max="4622" width="7.28515625" style="25" customWidth="1"/>
    <col min="4623" max="4623" width="6.85546875" style="25" customWidth="1"/>
    <col min="4624" max="4624" width="3.5703125" style="25" customWidth="1"/>
    <col min="4625" max="4625" width="5.7109375" style="25" customWidth="1"/>
    <col min="4626" max="4864" width="11.42578125" style="25"/>
    <col min="4865" max="4865" width="9.7109375" style="25" customWidth="1"/>
    <col min="4866" max="4866" width="4.7109375" style="25" customWidth="1"/>
    <col min="4867" max="4867" width="10" style="25" customWidth="1"/>
    <col min="4868" max="4868" width="7.5703125" style="25" customWidth="1"/>
    <col min="4869" max="4869" width="6.7109375" style="25" customWidth="1"/>
    <col min="4870" max="4870" width="10.28515625" style="25" customWidth="1"/>
    <col min="4871" max="4871" width="8.42578125" style="25" customWidth="1"/>
    <col min="4872" max="4872" width="4.7109375" style="25" customWidth="1"/>
    <col min="4873" max="4874" width="7.7109375" style="25" customWidth="1"/>
    <col min="4875" max="4875" width="5.42578125" style="25" customWidth="1"/>
    <col min="4876" max="4876" width="9.42578125" style="25" customWidth="1"/>
    <col min="4877" max="4877" width="3" style="25" customWidth="1"/>
    <col min="4878" max="4878" width="7.28515625" style="25" customWidth="1"/>
    <col min="4879" max="4879" width="6.85546875" style="25" customWidth="1"/>
    <col min="4880" max="4880" width="3.5703125" style="25" customWidth="1"/>
    <col min="4881" max="4881" width="5.7109375" style="25" customWidth="1"/>
    <col min="4882" max="5120" width="11.42578125" style="25"/>
    <col min="5121" max="5121" width="9.7109375" style="25" customWidth="1"/>
    <col min="5122" max="5122" width="4.7109375" style="25" customWidth="1"/>
    <col min="5123" max="5123" width="10" style="25" customWidth="1"/>
    <col min="5124" max="5124" width="7.5703125" style="25" customWidth="1"/>
    <col min="5125" max="5125" width="6.7109375" style="25" customWidth="1"/>
    <col min="5126" max="5126" width="10.28515625" style="25" customWidth="1"/>
    <col min="5127" max="5127" width="8.42578125" style="25" customWidth="1"/>
    <col min="5128" max="5128" width="4.7109375" style="25" customWidth="1"/>
    <col min="5129" max="5130" width="7.7109375" style="25" customWidth="1"/>
    <col min="5131" max="5131" width="5.42578125" style="25" customWidth="1"/>
    <col min="5132" max="5132" width="9.42578125" style="25" customWidth="1"/>
    <col min="5133" max="5133" width="3" style="25" customWidth="1"/>
    <col min="5134" max="5134" width="7.28515625" style="25" customWidth="1"/>
    <col min="5135" max="5135" width="6.85546875" style="25" customWidth="1"/>
    <col min="5136" max="5136" width="3.5703125" style="25" customWidth="1"/>
    <col min="5137" max="5137" width="5.7109375" style="25" customWidth="1"/>
    <col min="5138" max="5376" width="11.42578125" style="25"/>
    <col min="5377" max="5377" width="9.7109375" style="25" customWidth="1"/>
    <col min="5378" max="5378" width="4.7109375" style="25" customWidth="1"/>
    <col min="5379" max="5379" width="10" style="25" customWidth="1"/>
    <col min="5380" max="5380" width="7.5703125" style="25" customWidth="1"/>
    <col min="5381" max="5381" width="6.7109375" style="25" customWidth="1"/>
    <col min="5382" max="5382" width="10.28515625" style="25" customWidth="1"/>
    <col min="5383" max="5383" width="8.42578125" style="25" customWidth="1"/>
    <col min="5384" max="5384" width="4.7109375" style="25" customWidth="1"/>
    <col min="5385" max="5386" width="7.7109375" style="25" customWidth="1"/>
    <col min="5387" max="5387" width="5.42578125" style="25" customWidth="1"/>
    <col min="5388" max="5388" width="9.42578125" style="25" customWidth="1"/>
    <col min="5389" max="5389" width="3" style="25" customWidth="1"/>
    <col min="5390" max="5390" width="7.28515625" style="25" customWidth="1"/>
    <col min="5391" max="5391" width="6.85546875" style="25" customWidth="1"/>
    <col min="5392" max="5392" width="3.5703125" style="25" customWidth="1"/>
    <col min="5393" max="5393" width="5.7109375" style="25" customWidth="1"/>
    <col min="5394" max="5632" width="11.42578125" style="25"/>
    <col min="5633" max="5633" width="9.7109375" style="25" customWidth="1"/>
    <col min="5634" max="5634" width="4.7109375" style="25" customWidth="1"/>
    <col min="5635" max="5635" width="10" style="25" customWidth="1"/>
    <col min="5636" max="5636" width="7.5703125" style="25" customWidth="1"/>
    <col min="5637" max="5637" width="6.7109375" style="25" customWidth="1"/>
    <col min="5638" max="5638" width="10.28515625" style="25" customWidth="1"/>
    <col min="5639" max="5639" width="8.42578125" style="25" customWidth="1"/>
    <col min="5640" max="5640" width="4.7109375" style="25" customWidth="1"/>
    <col min="5641" max="5642" width="7.7109375" style="25" customWidth="1"/>
    <col min="5643" max="5643" width="5.42578125" style="25" customWidth="1"/>
    <col min="5644" max="5644" width="9.42578125" style="25" customWidth="1"/>
    <col min="5645" max="5645" width="3" style="25" customWidth="1"/>
    <col min="5646" max="5646" width="7.28515625" style="25" customWidth="1"/>
    <col min="5647" max="5647" width="6.85546875" style="25" customWidth="1"/>
    <col min="5648" max="5648" width="3.5703125" style="25" customWidth="1"/>
    <col min="5649" max="5649" width="5.7109375" style="25" customWidth="1"/>
    <col min="5650" max="5888" width="11.42578125" style="25"/>
    <col min="5889" max="5889" width="9.7109375" style="25" customWidth="1"/>
    <col min="5890" max="5890" width="4.7109375" style="25" customWidth="1"/>
    <col min="5891" max="5891" width="10" style="25" customWidth="1"/>
    <col min="5892" max="5892" width="7.5703125" style="25" customWidth="1"/>
    <col min="5893" max="5893" width="6.7109375" style="25" customWidth="1"/>
    <col min="5894" max="5894" width="10.28515625" style="25" customWidth="1"/>
    <col min="5895" max="5895" width="8.42578125" style="25" customWidth="1"/>
    <col min="5896" max="5896" width="4.7109375" style="25" customWidth="1"/>
    <col min="5897" max="5898" width="7.7109375" style="25" customWidth="1"/>
    <col min="5899" max="5899" width="5.42578125" style="25" customWidth="1"/>
    <col min="5900" max="5900" width="9.42578125" style="25" customWidth="1"/>
    <col min="5901" max="5901" width="3" style="25" customWidth="1"/>
    <col min="5902" max="5902" width="7.28515625" style="25" customWidth="1"/>
    <col min="5903" max="5903" width="6.85546875" style="25" customWidth="1"/>
    <col min="5904" max="5904" width="3.5703125" style="25" customWidth="1"/>
    <col min="5905" max="5905" width="5.7109375" style="25" customWidth="1"/>
    <col min="5906" max="6144" width="11.42578125" style="25"/>
    <col min="6145" max="6145" width="9.7109375" style="25" customWidth="1"/>
    <col min="6146" max="6146" width="4.7109375" style="25" customWidth="1"/>
    <col min="6147" max="6147" width="10" style="25" customWidth="1"/>
    <col min="6148" max="6148" width="7.5703125" style="25" customWidth="1"/>
    <col min="6149" max="6149" width="6.7109375" style="25" customWidth="1"/>
    <col min="6150" max="6150" width="10.28515625" style="25" customWidth="1"/>
    <col min="6151" max="6151" width="8.42578125" style="25" customWidth="1"/>
    <col min="6152" max="6152" width="4.7109375" style="25" customWidth="1"/>
    <col min="6153" max="6154" width="7.7109375" style="25" customWidth="1"/>
    <col min="6155" max="6155" width="5.42578125" style="25" customWidth="1"/>
    <col min="6156" max="6156" width="9.42578125" style="25" customWidth="1"/>
    <col min="6157" max="6157" width="3" style="25" customWidth="1"/>
    <col min="6158" max="6158" width="7.28515625" style="25" customWidth="1"/>
    <col min="6159" max="6159" width="6.85546875" style="25" customWidth="1"/>
    <col min="6160" max="6160" width="3.5703125" style="25" customWidth="1"/>
    <col min="6161" max="6161" width="5.7109375" style="25" customWidth="1"/>
    <col min="6162" max="6400" width="11.42578125" style="25"/>
    <col min="6401" max="6401" width="9.7109375" style="25" customWidth="1"/>
    <col min="6402" max="6402" width="4.7109375" style="25" customWidth="1"/>
    <col min="6403" max="6403" width="10" style="25" customWidth="1"/>
    <col min="6404" max="6404" width="7.5703125" style="25" customWidth="1"/>
    <col min="6405" max="6405" width="6.7109375" style="25" customWidth="1"/>
    <col min="6406" max="6406" width="10.28515625" style="25" customWidth="1"/>
    <col min="6407" max="6407" width="8.42578125" style="25" customWidth="1"/>
    <col min="6408" max="6408" width="4.7109375" style="25" customWidth="1"/>
    <col min="6409" max="6410" width="7.7109375" style="25" customWidth="1"/>
    <col min="6411" max="6411" width="5.42578125" style="25" customWidth="1"/>
    <col min="6412" max="6412" width="9.42578125" style="25" customWidth="1"/>
    <col min="6413" max="6413" width="3" style="25" customWidth="1"/>
    <col min="6414" max="6414" width="7.28515625" style="25" customWidth="1"/>
    <col min="6415" max="6415" width="6.85546875" style="25" customWidth="1"/>
    <col min="6416" max="6416" width="3.5703125" style="25" customWidth="1"/>
    <col min="6417" max="6417" width="5.7109375" style="25" customWidth="1"/>
    <col min="6418" max="6656" width="11.42578125" style="25"/>
    <col min="6657" max="6657" width="9.7109375" style="25" customWidth="1"/>
    <col min="6658" max="6658" width="4.7109375" style="25" customWidth="1"/>
    <col min="6659" max="6659" width="10" style="25" customWidth="1"/>
    <col min="6660" max="6660" width="7.5703125" style="25" customWidth="1"/>
    <col min="6661" max="6661" width="6.7109375" style="25" customWidth="1"/>
    <col min="6662" max="6662" width="10.28515625" style="25" customWidth="1"/>
    <col min="6663" max="6663" width="8.42578125" style="25" customWidth="1"/>
    <col min="6664" max="6664" width="4.7109375" style="25" customWidth="1"/>
    <col min="6665" max="6666" width="7.7109375" style="25" customWidth="1"/>
    <col min="6667" max="6667" width="5.42578125" style="25" customWidth="1"/>
    <col min="6668" max="6668" width="9.42578125" style="25" customWidth="1"/>
    <col min="6669" max="6669" width="3" style="25" customWidth="1"/>
    <col min="6670" max="6670" width="7.28515625" style="25" customWidth="1"/>
    <col min="6671" max="6671" width="6.85546875" style="25" customWidth="1"/>
    <col min="6672" max="6672" width="3.5703125" style="25" customWidth="1"/>
    <col min="6673" max="6673" width="5.7109375" style="25" customWidth="1"/>
    <col min="6674" max="6912" width="11.42578125" style="25"/>
    <col min="6913" max="6913" width="9.7109375" style="25" customWidth="1"/>
    <col min="6914" max="6914" width="4.7109375" style="25" customWidth="1"/>
    <col min="6915" max="6915" width="10" style="25" customWidth="1"/>
    <col min="6916" max="6916" width="7.5703125" style="25" customWidth="1"/>
    <col min="6917" max="6917" width="6.7109375" style="25" customWidth="1"/>
    <col min="6918" max="6918" width="10.28515625" style="25" customWidth="1"/>
    <col min="6919" max="6919" width="8.42578125" style="25" customWidth="1"/>
    <col min="6920" max="6920" width="4.7109375" style="25" customWidth="1"/>
    <col min="6921" max="6922" width="7.7109375" style="25" customWidth="1"/>
    <col min="6923" max="6923" width="5.42578125" style="25" customWidth="1"/>
    <col min="6924" max="6924" width="9.42578125" style="25" customWidth="1"/>
    <col min="6925" max="6925" width="3" style="25" customWidth="1"/>
    <col min="6926" max="6926" width="7.28515625" style="25" customWidth="1"/>
    <col min="6927" max="6927" width="6.85546875" style="25" customWidth="1"/>
    <col min="6928" max="6928" width="3.5703125" style="25" customWidth="1"/>
    <col min="6929" max="6929" width="5.7109375" style="25" customWidth="1"/>
    <col min="6930" max="7168" width="11.42578125" style="25"/>
    <col min="7169" max="7169" width="9.7109375" style="25" customWidth="1"/>
    <col min="7170" max="7170" width="4.7109375" style="25" customWidth="1"/>
    <col min="7171" max="7171" width="10" style="25" customWidth="1"/>
    <col min="7172" max="7172" width="7.5703125" style="25" customWidth="1"/>
    <col min="7173" max="7173" width="6.7109375" style="25" customWidth="1"/>
    <col min="7174" max="7174" width="10.28515625" style="25" customWidth="1"/>
    <col min="7175" max="7175" width="8.42578125" style="25" customWidth="1"/>
    <col min="7176" max="7176" width="4.7109375" style="25" customWidth="1"/>
    <col min="7177" max="7178" width="7.7109375" style="25" customWidth="1"/>
    <col min="7179" max="7179" width="5.42578125" style="25" customWidth="1"/>
    <col min="7180" max="7180" width="9.42578125" style="25" customWidth="1"/>
    <col min="7181" max="7181" width="3" style="25" customWidth="1"/>
    <col min="7182" max="7182" width="7.28515625" style="25" customWidth="1"/>
    <col min="7183" max="7183" width="6.85546875" style="25" customWidth="1"/>
    <col min="7184" max="7184" width="3.5703125" style="25" customWidth="1"/>
    <col min="7185" max="7185" width="5.7109375" style="25" customWidth="1"/>
    <col min="7186" max="7424" width="11.42578125" style="25"/>
    <col min="7425" max="7425" width="9.7109375" style="25" customWidth="1"/>
    <col min="7426" max="7426" width="4.7109375" style="25" customWidth="1"/>
    <col min="7427" max="7427" width="10" style="25" customWidth="1"/>
    <col min="7428" max="7428" width="7.5703125" style="25" customWidth="1"/>
    <col min="7429" max="7429" width="6.7109375" style="25" customWidth="1"/>
    <col min="7430" max="7430" width="10.28515625" style="25" customWidth="1"/>
    <col min="7431" max="7431" width="8.42578125" style="25" customWidth="1"/>
    <col min="7432" max="7432" width="4.7109375" style="25" customWidth="1"/>
    <col min="7433" max="7434" width="7.7109375" style="25" customWidth="1"/>
    <col min="7435" max="7435" width="5.42578125" style="25" customWidth="1"/>
    <col min="7436" max="7436" width="9.42578125" style="25" customWidth="1"/>
    <col min="7437" max="7437" width="3" style="25" customWidth="1"/>
    <col min="7438" max="7438" width="7.28515625" style="25" customWidth="1"/>
    <col min="7439" max="7439" width="6.85546875" style="25" customWidth="1"/>
    <col min="7440" max="7440" width="3.5703125" style="25" customWidth="1"/>
    <col min="7441" max="7441" width="5.7109375" style="25" customWidth="1"/>
    <col min="7442" max="7680" width="11.42578125" style="25"/>
    <col min="7681" max="7681" width="9.7109375" style="25" customWidth="1"/>
    <col min="7682" max="7682" width="4.7109375" style="25" customWidth="1"/>
    <col min="7683" max="7683" width="10" style="25" customWidth="1"/>
    <col min="7684" max="7684" width="7.5703125" style="25" customWidth="1"/>
    <col min="7685" max="7685" width="6.7109375" style="25" customWidth="1"/>
    <col min="7686" max="7686" width="10.28515625" style="25" customWidth="1"/>
    <col min="7687" max="7687" width="8.42578125" style="25" customWidth="1"/>
    <col min="7688" max="7688" width="4.7109375" style="25" customWidth="1"/>
    <col min="7689" max="7690" width="7.7109375" style="25" customWidth="1"/>
    <col min="7691" max="7691" width="5.42578125" style="25" customWidth="1"/>
    <col min="7692" max="7692" width="9.42578125" style="25" customWidth="1"/>
    <col min="7693" max="7693" width="3" style="25" customWidth="1"/>
    <col min="7694" max="7694" width="7.28515625" style="25" customWidth="1"/>
    <col min="7695" max="7695" width="6.85546875" style="25" customWidth="1"/>
    <col min="7696" max="7696" width="3.5703125" style="25" customWidth="1"/>
    <col min="7697" max="7697" width="5.7109375" style="25" customWidth="1"/>
    <col min="7698" max="7936" width="11.42578125" style="25"/>
    <col min="7937" max="7937" width="9.7109375" style="25" customWidth="1"/>
    <col min="7938" max="7938" width="4.7109375" style="25" customWidth="1"/>
    <col min="7939" max="7939" width="10" style="25" customWidth="1"/>
    <col min="7940" max="7940" width="7.5703125" style="25" customWidth="1"/>
    <col min="7941" max="7941" width="6.7109375" style="25" customWidth="1"/>
    <col min="7942" max="7942" width="10.28515625" style="25" customWidth="1"/>
    <col min="7943" max="7943" width="8.42578125" style="25" customWidth="1"/>
    <col min="7944" max="7944" width="4.7109375" style="25" customWidth="1"/>
    <col min="7945" max="7946" width="7.7109375" style="25" customWidth="1"/>
    <col min="7947" max="7947" width="5.42578125" style="25" customWidth="1"/>
    <col min="7948" max="7948" width="9.42578125" style="25" customWidth="1"/>
    <col min="7949" max="7949" width="3" style="25" customWidth="1"/>
    <col min="7950" max="7950" width="7.28515625" style="25" customWidth="1"/>
    <col min="7951" max="7951" width="6.85546875" style="25" customWidth="1"/>
    <col min="7952" max="7952" width="3.5703125" style="25" customWidth="1"/>
    <col min="7953" max="7953" width="5.7109375" style="25" customWidth="1"/>
    <col min="7954" max="8192" width="11.42578125" style="25"/>
    <col min="8193" max="8193" width="9.7109375" style="25" customWidth="1"/>
    <col min="8194" max="8194" width="4.7109375" style="25" customWidth="1"/>
    <col min="8195" max="8195" width="10" style="25" customWidth="1"/>
    <col min="8196" max="8196" width="7.5703125" style="25" customWidth="1"/>
    <col min="8197" max="8197" width="6.7109375" style="25" customWidth="1"/>
    <col min="8198" max="8198" width="10.28515625" style="25" customWidth="1"/>
    <col min="8199" max="8199" width="8.42578125" style="25" customWidth="1"/>
    <col min="8200" max="8200" width="4.7109375" style="25" customWidth="1"/>
    <col min="8201" max="8202" width="7.7109375" style="25" customWidth="1"/>
    <col min="8203" max="8203" width="5.42578125" style="25" customWidth="1"/>
    <col min="8204" max="8204" width="9.42578125" style="25" customWidth="1"/>
    <col min="8205" max="8205" width="3" style="25" customWidth="1"/>
    <col min="8206" max="8206" width="7.28515625" style="25" customWidth="1"/>
    <col min="8207" max="8207" width="6.85546875" style="25" customWidth="1"/>
    <col min="8208" max="8208" width="3.5703125" style="25" customWidth="1"/>
    <col min="8209" max="8209" width="5.7109375" style="25" customWidth="1"/>
    <col min="8210" max="8448" width="11.42578125" style="25"/>
    <col min="8449" max="8449" width="9.7109375" style="25" customWidth="1"/>
    <col min="8450" max="8450" width="4.7109375" style="25" customWidth="1"/>
    <col min="8451" max="8451" width="10" style="25" customWidth="1"/>
    <col min="8452" max="8452" width="7.5703125" style="25" customWidth="1"/>
    <col min="8453" max="8453" width="6.7109375" style="25" customWidth="1"/>
    <col min="8454" max="8454" width="10.28515625" style="25" customWidth="1"/>
    <col min="8455" max="8455" width="8.42578125" style="25" customWidth="1"/>
    <col min="8456" max="8456" width="4.7109375" style="25" customWidth="1"/>
    <col min="8457" max="8458" width="7.7109375" style="25" customWidth="1"/>
    <col min="8459" max="8459" width="5.42578125" style="25" customWidth="1"/>
    <col min="8460" max="8460" width="9.42578125" style="25" customWidth="1"/>
    <col min="8461" max="8461" width="3" style="25" customWidth="1"/>
    <col min="8462" max="8462" width="7.28515625" style="25" customWidth="1"/>
    <col min="8463" max="8463" width="6.85546875" style="25" customWidth="1"/>
    <col min="8464" max="8464" width="3.5703125" style="25" customWidth="1"/>
    <col min="8465" max="8465" width="5.7109375" style="25" customWidth="1"/>
    <col min="8466" max="8704" width="11.42578125" style="25"/>
    <col min="8705" max="8705" width="9.7109375" style="25" customWidth="1"/>
    <col min="8706" max="8706" width="4.7109375" style="25" customWidth="1"/>
    <col min="8707" max="8707" width="10" style="25" customWidth="1"/>
    <col min="8708" max="8708" width="7.5703125" style="25" customWidth="1"/>
    <col min="8709" max="8709" width="6.7109375" style="25" customWidth="1"/>
    <col min="8710" max="8710" width="10.28515625" style="25" customWidth="1"/>
    <col min="8711" max="8711" width="8.42578125" style="25" customWidth="1"/>
    <col min="8712" max="8712" width="4.7109375" style="25" customWidth="1"/>
    <col min="8713" max="8714" width="7.7109375" style="25" customWidth="1"/>
    <col min="8715" max="8715" width="5.42578125" style="25" customWidth="1"/>
    <col min="8716" max="8716" width="9.42578125" style="25" customWidth="1"/>
    <col min="8717" max="8717" width="3" style="25" customWidth="1"/>
    <col min="8718" max="8718" width="7.28515625" style="25" customWidth="1"/>
    <col min="8719" max="8719" width="6.85546875" style="25" customWidth="1"/>
    <col min="8720" max="8720" width="3.5703125" style="25" customWidth="1"/>
    <col min="8721" max="8721" width="5.7109375" style="25" customWidth="1"/>
    <col min="8722" max="8960" width="11.42578125" style="25"/>
    <col min="8961" max="8961" width="9.7109375" style="25" customWidth="1"/>
    <col min="8962" max="8962" width="4.7109375" style="25" customWidth="1"/>
    <col min="8963" max="8963" width="10" style="25" customWidth="1"/>
    <col min="8964" max="8964" width="7.5703125" style="25" customWidth="1"/>
    <col min="8965" max="8965" width="6.7109375" style="25" customWidth="1"/>
    <col min="8966" max="8966" width="10.28515625" style="25" customWidth="1"/>
    <col min="8967" max="8967" width="8.42578125" style="25" customWidth="1"/>
    <col min="8968" max="8968" width="4.7109375" style="25" customWidth="1"/>
    <col min="8969" max="8970" width="7.7109375" style="25" customWidth="1"/>
    <col min="8971" max="8971" width="5.42578125" style="25" customWidth="1"/>
    <col min="8972" max="8972" width="9.42578125" style="25" customWidth="1"/>
    <col min="8973" max="8973" width="3" style="25" customWidth="1"/>
    <col min="8974" max="8974" width="7.28515625" style="25" customWidth="1"/>
    <col min="8975" max="8975" width="6.85546875" style="25" customWidth="1"/>
    <col min="8976" max="8976" width="3.5703125" style="25" customWidth="1"/>
    <col min="8977" max="8977" width="5.7109375" style="25" customWidth="1"/>
    <col min="8978" max="9216" width="11.42578125" style="25"/>
    <col min="9217" max="9217" width="9.7109375" style="25" customWidth="1"/>
    <col min="9218" max="9218" width="4.7109375" style="25" customWidth="1"/>
    <col min="9219" max="9219" width="10" style="25" customWidth="1"/>
    <col min="9220" max="9220" width="7.5703125" style="25" customWidth="1"/>
    <col min="9221" max="9221" width="6.7109375" style="25" customWidth="1"/>
    <col min="9222" max="9222" width="10.28515625" style="25" customWidth="1"/>
    <col min="9223" max="9223" width="8.42578125" style="25" customWidth="1"/>
    <col min="9224" max="9224" width="4.7109375" style="25" customWidth="1"/>
    <col min="9225" max="9226" width="7.7109375" style="25" customWidth="1"/>
    <col min="9227" max="9227" width="5.42578125" style="25" customWidth="1"/>
    <col min="9228" max="9228" width="9.42578125" style="25" customWidth="1"/>
    <col min="9229" max="9229" width="3" style="25" customWidth="1"/>
    <col min="9230" max="9230" width="7.28515625" style="25" customWidth="1"/>
    <col min="9231" max="9231" width="6.85546875" style="25" customWidth="1"/>
    <col min="9232" max="9232" width="3.5703125" style="25" customWidth="1"/>
    <col min="9233" max="9233" width="5.7109375" style="25" customWidth="1"/>
    <col min="9234" max="9472" width="11.42578125" style="25"/>
    <col min="9473" max="9473" width="9.7109375" style="25" customWidth="1"/>
    <col min="9474" max="9474" width="4.7109375" style="25" customWidth="1"/>
    <col min="9475" max="9475" width="10" style="25" customWidth="1"/>
    <col min="9476" max="9476" width="7.5703125" style="25" customWidth="1"/>
    <col min="9477" max="9477" width="6.7109375" style="25" customWidth="1"/>
    <col min="9478" max="9478" width="10.28515625" style="25" customWidth="1"/>
    <col min="9479" max="9479" width="8.42578125" style="25" customWidth="1"/>
    <col min="9480" max="9480" width="4.7109375" style="25" customWidth="1"/>
    <col min="9481" max="9482" width="7.7109375" style="25" customWidth="1"/>
    <col min="9483" max="9483" width="5.42578125" style="25" customWidth="1"/>
    <col min="9484" max="9484" width="9.42578125" style="25" customWidth="1"/>
    <col min="9485" max="9485" width="3" style="25" customWidth="1"/>
    <col min="9486" max="9486" width="7.28515625" style="25" customWidth="1"/>
    <col min="9487" max="9487" width="6.85546875" style="25" customWidth="1"/>
    <col min="9488" max="9488" width="3.5703125" style="25" customWidth="1"/>
    <col min="9489" max="9489" width="5.7109375" style="25" customWidth="1"/>
    <col min="9490" max="9728" width="11.42578125" style="25"/>
    <col min="9729" max="9729" width="9.7109375" style="25" customWidth="1"/>
    <col min="9730" max="9730" width="4.7109375" style="25" customWidth="1"/>
    <col min="9731" max="9731" width="10" style="25" customWidth="1"/>
    <col min="9732" max="9732" width="7.5703125" style="25" customWidth="1"/>
    <col min="9733" max="9733" width="6.7109375" style="25" customWidth="1"/>
    <col min="9734" max="9734" width="10.28515625" style="25" customWidth="1"/>
    <col min="9735" max="9735" width="8.42578125" style="25" customWidth="1"/>
    <col min="9736" max="9736" width="4.7109375" style="25" customWidth="1"/>
    <col min="9737" max="9738" width="7.7109375" style="25" customWidth="1"/>
    <col min="9739" max="9739" width="5.42578125" style="25" customWidth="1"/>
    <col min="9740" max="9740" width="9.42578125" style="25" customWidth="1"/>
    <col min="9741" max="9741" width="3" style="25" customWidth="1"/>
    <col min="9742" max="9742" width="7.28515625" style="25" customWidth="1"/>
    <col min="9743" max="9743" width="6.85546875" style="25" customWidth="1"/>
    <col min="9744" max="9744" width="3.5703125" style="25" customWidth="1"/>
    <col min="9745" max="9745" width="5.7109375" style="25" customWidth="1"/>
    <col min="9746" max="9984" width="11.42578125" style="25"/>
    <col min="9985" max="9985" width="9.7109375" style="25" customWidth="1"/>
    <col min="9986" max="9986" width="4.7109375" style="25" customWidth="1"/>
    <col min="9987" max="9987" width="10" style="25" customWidth="1"/>
    <col min="9988" max="9988" width="7.5703125" style="25" customWidth="1"/>
    <col min="9989" max="9989" width="6.7109375" style="25" customWidth="1"/>
    <col min="9990" max="9990" width="10.28515625" style="25" customWidth="1"/>
    <col min="9991" max="9991" width="8.42578125" style="25" customWidth="1"/>
    <col min="9992" max="9992" width="4.7109375" style="25" customWidth="1"/>
    <col min="9993" max="9994" width="7.7109375" style="25" customWidth="1"/>
    <col min="9995" max="9995" width="5.42578125" style="25" customWidth="1"/>
    <col min="9996" max="9996" width="9.42578125" style="25" customWidth="1"/>
    <col min="9997" max="9997" width="3" style="25" customWidth="1"/>
    <col min="9998" max="9998" width="7.28515625" style="25" customWidth="1"/>
    <col min="9999" max="9999" width="6.85546875" style="25" customWidth="1"/>
    <col min="10000" max="10000" width="3.5703125" style="25" customWidth="1"/>
    <col min="10001" max="10001" width="5.7109375" style="25" customWidth="1"/>
    <col min="10002" max="10240" width="11.42578125" style="25"/>
    <col min="10241" max="10241" width="9.7109375" style="25" customWidth="1"/>
    <col min="10242" max="10242" width="4.7109375" style="25" customWidth="1"/>
    <col min="10243" max="10243" width="10" style="25" customWidth="1"/>
    <col min="10244" max="10244" width="7.5703125" style="25" customWidth="1"/>
    <col min="10245" max="10245" width="6.7109375" style="25" customWidth="1"/>
    <col min="10246" max="10246" width="10.28515625" style="25" customWidth="1"/>
    <col min="10247" max="10247" width="8.42578125" style="25" customWidth="1"/>
    <col min="10248" max="10248" width="4.7109375" style="25" customWidth="1"/>
    <col min="10249" max="10250" width="7.7109375" style="25" customWidth="1"/>
    <col min="10251" max="10251" width="5.42578125" style="25" customWidth="1"/>
    <col min="10252" max="10252" width="9.42578125" style="25" customWidth="1"/>
    <col min="10253" max="10253" width="3" style="25" customWidth="1"/>
    <col min="10254" max="10254" width="7.28515625" style="25" customWidth="1"/>
    <col min="10255" max="10255" width="6.85546875" style="25" customWidth="1"/>
    <col min="10256" max="10256" width="3.5703125" style="25" customWidth="1"/>
    <col min="10257" max="10257" width="5.7109375" style="25" customWidth="1"/>
    <col min="10258" max="10496" width="11.42578125" style="25"/>
    <col min="10497" max="10497" width="9.7109375" style="25" customWidth="1"/>
    <col min="10498" max="10498" width="4.7109375" style="25" customWidth="1"/>
    <col min="10499" max="10499" width="10" style="25" customWidth="1"/>
    <col min="10500" max="10500" width="7.5703125" style="25" customWidth="1"/>
    <col min="10501" max="10501" width="6.7109375" style="25" customWidth="1"/>
    <col min="10502" max="10502" width="10.28515625" style="25" customWidth="1"/>
    <col min="10503" max="10503" width="8.42578125" style="25" customWidth="1"/>
    <col min="10504" max="10504" width="4.7109375" style="25" customWidth="1"/>
    <col min="10505" max="10506" width="7.7109375" style="25" customWidth="1"/>
    <col min="10507" max="10507" width="5.42578125" style="25" customWidth="1"/>
    <col min="10508" max="10508" width="9.42578125" style="25" customWidth="1"/>
    <col min="10509" max="10509" width="3" style="25" customWidth="1"/>
    <col min="10510" max="10510" width="7.28515625" style="25" customWidth="1"/>
    <col min="10511" max="10511" width="6.85546875" style="25" customWidth="1"/>
    <col min="10512" max="10512" width="3.5703125" style="25" customWidth="1"/>
    <col min="10513" max="10513" width="5.7109375" style="25" customWidth="1"/>
    <col min="10514" max="10752" width="11.42578125" style="25"/>
    <col min="10753" max="10753" width="9.7109375" style="25" customWidth="1"/>
    <col min="10754" max="10754" width="4.7109375" style="25" customWidth="1"/>
    <col min="10755" max="10755" width="10" style="25" customWidth="1"/>
    <col min="10756" max="10756" width="7.5703125" style="25" customWidth="1"/>
    <col min="10757" max="10757" width="6.7109375" style="25" customWidth="1"/>
    <col min="10758" max="10758" width="10.28515625" style="25" customWidth="1"/>
    <col min="10759" max="10759" width="8.42578125" style="25" customWidth="1"/>
    <col min="10760" max="10760" width="4.7109375" style="25" customWidth="1"/>
    <col min="10761" max="10762" width="7.7109375" style="25" customWidth="1"/>
    <col min="10763" max="10763" width="5.42578125" style="25" customWidth="1"/>
    <col min="10764" max="10764" width="9.42578125" style="25" customWidth="1"/>
    <col min="10765" max="10765" width="3" style="25" customWidth="1"/>
    <col min="10766" max="10766" width="7.28515625" style="25" customWidth="1"/>
    <col min="10767" max="10767" width="6.85546875" style="25" customWidth="1"/>
    <col min="10768" max="10768" width="3.5703125" style="25" customWidth="1"/>
    <col min="10769" max="10769" width="5.7109375" style="25" customWidth="1"/>
    <col min="10770" max="11008" width="11.42578125" style="25"/>
    <col min="11009" max="11009" width="9.7109375" style="25" customWidth="1"/>
    <col min="11010" max="11010" width="4.7109375" style="25" customWidth="1"/>
    <col min="11011" max="11011" width="10" style="25" customWidth="1"/>
    <col min="11012" max="11012" width="7.5703125" style="25" customWidth="1"/>
    <col min="11013" max="11013" width="6.7109375" style="25" customWidth="1"/>
    <col min="11014" max="11014" width="10.28515625" style="25" customWidth="1"/>
    <col min="11015" max="11015" width="8.42578125" style="25" customWidth="1"/>
    <col min="11016" max="11016" width="4.7109375" style="25" customWidth="1"/>
    <col min="11017" max="11018" width="7.7109375" style="25" customWidth="1"/>
    <col min="11019" max="11019" width="5.42578125" style="25" customWidth="1"/>
    <col min="11020" max="11020" width="9.42578125" style="25" customWidth="1"/>
    <col min="11021" max="11021" width="3" style="25" customWidth="1"/>
    <col min="11022" max="11022" width="7.28515625" style="25" customWidth="1"/>
    <col min="11023" max="11023" width="6.85546875" style="25" customWidth="1"/>
    <col min="11024" max="11024" width="3.5703125" style="25" customWidth="1"/>
    <col min="11025" max="11025" width="5.7109375" style="25" customWidth="1"/>
    <col min="11026" max="11264" width="11.42578125" style="25"/>
    <col min="11265" max="11265" width="9.7109375" style="25" customWidth="1"/>
    <col min="11266" max="11266" width="4.7109375" style="25" customWidth="1"/>
    <col min="11267" max="11267" width="10" style="25" customWidth="1"/>
    <col min="11268" max="11268" width="7.5703125" style="25" customWidth="1"/>
    <col min="11269" max="11269" width="6.7109375" style="25" customWidth="1"/>
    <col min="11270" max="11270" width="10.28515625" style="25" customWidth="1"/>
    <col min="11271" max="11271" width="8.42578125" style="25" customWidth="1"/>
    <col min="11272" max="11272" width="4.7109375" style="25" customWidth="1"/>
    <col min="11273" max="11274" width="7.7109375" style="25" customWidth="1"/>
    <col min="11275" max="11275" width="5.42578125" style="25" customWidth="1"/>
    <col min="11276" max="11276" width="9.42578125" style="25" customWidth="1"/>
    <col min="11277" max="11277" width="3" style="25" customWidth="1"/>
    <col min="11278" max="11278" width="7.28515625" style="25" customWidth="1"/>
    <col min="11279" max="11279" width="6.85546875" style="25" customWidth="1"/>
    <col min="11280" max="11280" width="3.5703125" style="25" customWidth="1"/>
    <col min="11281" max="11281" width="5.7109375" style="25" customWidth="1"/>
    <col min="11282" max="11520" width="11.42578125" style="25"/>
    <col min="11521" max="11521" width="9.7109375" style="25" customWidth="1"/>
    <col min="11522" max="11522" width="4.7109375" style="25" customWidth="1"/>
    <col min="11523" max="11523" width="10" style="25" customWidth="1"/>
    <col min="11524" max="11524" width="7.5703125" style="25" customWidth="1"/>
    <col min="11525" max="11525" width="6.7109375" style="25" customWidth="1"/>
    <col min="11526" max="11526" width="10.28515625" style="25" customWidth="1"/>
    <col min="11527" max="11527" width="8.42578125" style="25" customWidth="1"/>
    <col min="11528" max="11528" width="4.7109375" style="25" customWidth="1"/>
    <col min="11529" max="11530" width="7.7109375" style="25" customWidth="1"/>
    <col min="11531" max="11531" width="5.42578125" style="25" customWidth="1"/>
    <col min="11532" max="11532" width="9.42578125" style="25" customWidth="1"/>
    <col min="11533" max="11533" width="3" style="25" customWidth="1"/>
    <col min="11534" max="11534" width="7.28515625" style="25" customWidth="1"/>
    <col min="11535" max="11535" width="6.85546875" style="25" customWidth="1"/>
    <col min="11536" max="11536" width="3.5703125" style="25" customWidth="1"/>
    <col min="11537" max="11537" width="5.7109375" style="25" customWidth="1"/>
    <col min="11538" max="11776" width="11.42578125" style="25"/>
    <col min="11777" max="11777" width="9.7109375" style="25" customWidth="1"/>
    <col min="11778" max="11778" width="4.7109375" style="25" customWidth="1"/>
    <col min="11779" max="11779" width="10" style="25" customWidth="1"/>
    <col min="11780" max="11780" width="7.5703125" style="25" customWidth="1"/>
    <col min="11781" max="11781" width="6.7109375" style="25" customWidth="1"/>
    <col min="11782" max="11782" width="10.28515625" style="25" customWidth="1"/>
    <col min="11783" max="11783" width="8.42578125" style="25" customWidth="1"/>
    <col min="11784" max="11784" width="4.7109375" style="25" customWidth="1"/>
    <col min="11785" max="11786" width="7.7109375" style="25" customWidth="1"/>
    <col min="11787" max="11787" width="5.42578125" style="25" customWidth="1"/>
    <col min="11788" max="11788" width="9.42578125" style="25" customWidth="1"/>
    <col min="11789" max="11789" width="3" style="25" customWidth="1"/>
    <col min="11790" max="11790" width="7.28515625" style="25" customWidth="1"/>
    <col min="11791" max="11791" width="6.85546875" style="25" customWidth="1"/>
    <col min="11792" max="11792" width="3.5703125" style="25" customWidth="1"/>
    <col min="11793" max="11793" width="5.7109375" style="25" customWidth="1"/>
    <col min="11794" max="12032" width="11.42578125" style="25"/>
    <col min="12033" max="12033" width="9.7109375" style="25" customWidth="1"/>
    <col min="12034" max="12034" width="4.7109375" style="25" customWidth="1"/>
    <col min="12035" max="12035" width="10" style="25" customWidth="1"/>
    <col min="12036" max="12036" width="7.5703125" style="25" customWidth="1"/>
    <col min="12037" max="12037" width="6.7109375" style="25" customWidth="1"/>
    <col min="12038" max="12038" width="10.28515625" style="25" customWidth="1"/>
    <col min="12039" max="12039" width="8.42578125" style="25" customWidth="1"/>
    <col min="12040" max="12040" width="4.7109375" style="25" customWidth="1"/>
    <col min="12041" max="12042" width="7.7109375" style="25" customWidth="1"/>
    <col min="12043" max="12043" width="5.42578125" style="25" customWidth="1"/>
    <col min="12044" max="12044" width="9.42578125" style="25" customWidth="1"/>
    <col min="12045" max="12045" width="3" style="25" customWidth="1"/>
    <col min="12046" max="12046" width="7.28515625" style="25" customWidth="1"/>
    <col min="12047" max="12047" width="6.85546875" style="25" customWidth="1"/>
    <col min="12048" max="12048" width="3.5703125" style="25" customWidth="1"/>
    <col min="12049" max="12049" width="5.7109375" style="25" customWidth="1"/>
    <col min="12050" max="12288" width="11.42578125" style="25"/>
    <col min="12289" max="12289" width="9.7109375" style="25" customWidth="1"/>
    <col min="12290" max="12290" width="4.7109375" style="25" customWidth="1"/>
    <col min="12291" max="12291" width="10" style="25" customWidth="1"/>
    <col min="12292" max="12292" width="7.5703125" style="25" customWidth="1"/>
    <col min="12293" max="12293" width="6.7109375" style="25" customWidth="1"/>
    <col min="12294" max="12294" width="10.28515625" style="25" customWidth="1"/>
    <col min="12295" max="12295" width="8.42578125" style="25" customWidth="1"/>
    <col min="12296" max="12296" width="4.7109375" style="25" customWidth="1"/>
    <col min="12297" max="12298" width="7.7109375" style="25" customWidth="1"/>
    <col min="12299" max="12299" width="5.42578125" style="25" customWidth="1"/>
    <col min="12300" max="12300" width="9.42578125" style="25" customWidth="1"/>
    <col min="12301" max="12301" width="3" style="25" customWidth="1"/>
    <col min="12302" max="12302" width="7.28515625" style="25" customWidth="1"/>
    <col min="12303" max="12303" width="6.85546875" style="25" customWidth="1"/>
    <col min="12304" max="12304" width="3.5703125" style="25" customWidth="1"/>
    <col min="12305" max="12305" width="5.7109375" style="25" customWidth="1"/>
    <col min="12306" max="12544" width="11.42578125" style="25"/>
    <col min="12545" max="12545" width="9.7109375" style="25" customWidth="1"/>
    <col min="12546" max="12546" width="4.7109375" style="25" customWidth="1"/>
    <col min="12547" max="12547" width="10" style="25" customWidth="1"/>
    <col min="12548" max="12548" width="7.5703125" style="25" customWidth="1"/>
    <col min="12549" max="12549" width="6.7109375" style="25" customWidth="1"/>
    <col min="12550" max="12550" width="10.28515625" style="25" customWidth="1"/>
    <col min="12551" max="12551" width="8.42578125" style="25" customWidth="1"/>
    <col min="12552" max="12552" width="4.7109375" style="25" customWidth="1"/>
    <col min="12553" max="12554" width="7.7109375" style="25" customWidth="1"/>
    <col min="12555" max="12555" width="5.42578125" style="25" customWidth="1"/>
    <col min="12556" max="12556" width="9.42578125" style="25" customWidth="1"/>
    <col min="12557" max="12557" width="3" style="25" customWidth="1"/>
    <col min="12558" max="12558" width="7.28515625" style="25" customWidth="1"/>
    <col min="12559" max="12559" width="6.85546875" style="25" customWidth="1"/>
    <col min="12560" max="12560" width="3.5703125" style="25" customWidth="1"/>
    <col min="12561" max="12561" width="5.7109375" style="25" customWidth="1"/>
    <col min="12562" max="12800" width="11.42578125" style="25"/>
    <col min="12801" max="12801" width="9.7109375" style="25" customWidth="1"/>
    <col min="12802" max="12802" width="4.7109375" style="25" customWidth="1"/>
    <col min="12803" max="12803" width="10" style="25" customWidth="1"/>
    <col min="12804" max="12804" width="7.5703125" style="25" customWidth="1"/>
    <col min="12805" max="12805" width="6.7109375" style="25" customWidth="1"/>
    <col min="12806" max="12806" width="10.28515625" style="25" customWidth="1"/>
    <col min="12807" max="12807" width="8.42578125" style="25" customWidth="1"/>
    <col min="12808" max="12808" width="4.7109375" style="25" customWidth="1"/>
    <col min="12809" max="12810" width="7.7109375" style="25" customWidth="1"/>
    <col min="12811" max="12811" width="5.42578125" style="25" customWidth="1"/>
    <col min="12812" max="12812" width="9.42578125" style="25" customWidth="1"/>
    <col min="12813" max="12813" width="3" style="25" customWidth="1"/>
    <col min="12814" max="12814" width="7.28515625" style="25" customWidth="1"/>
    <col min="12815" max="12815" width="6.85546875" style="25" customWidth="1"/>
    <col min="12816" max="12816" width="3.5703125" style="25" customWidth="1"/>
    <col min="12817" max="12817" width="5.7109375" style="25" customWidth="1"/>
    <col min="12818" max="13056" width="11.42578125" style="25"/>
    <col min="13057" max="13057" width="9.7109375" style="25" customWidth="1"/>
    <col min="13058" max="13058" width="4.7109375" style="25" customWidth="1"/>
    <col min="13059" max="13059" width="10" style="25" customWidth="1"/>
    <col min="13060" max="13060" width="7.5703125" style="25" customWidth="1"/>
    <col min="13061" max="13061" width="6.7109375" style="25" customWidth="1"/>
    <col min="13062" max="13062" width="10.28515625" style="25" customWidth="1"/>
    <col min="13063" max="13063" width="8.42578125" style="25" customWidth="1"/>
    <col min="13064" max="13064" width="4.7109375" style="25" customWidth="1"/>
    <col min="13065" max="13066" width="7.7109375" style="25" customWidth="1"/>
    <col min="13067" max="13067" width="5.42578125" style="25" customWidth="1"/>
    <col min="13068" max="13068" width="9.42578125" style="25" customWidth="1"/>
    <col min="13069" max="13069" width="3" style="25" customWidth="1"/>
    <col min="13070" max="13070" width="7.28515625" style="25" customWidth="1"/>
    <col min="13071" max="13071" width="6.85546875" style="25" customWidth="1"/>
    <col min="13072" max="13072" width="3.5703125" style="25" customWidth="1"/>
    <col min="13073" max="13073" width="5.7109375" style="25" customWidth="1"/>
    <col min="13074" max="13312" width="11.42578125" style="25"/>
    <col min="13313" max="13313" width="9.7109375" style="25" customWidth="1"/>
    <col min="13314" max="13314" width="4.7109375" style="25" customWidth="1"/>
    <col min="13315" max="13315" width="10" style="25" customWidth="1"/>
    <col min="13316" max="13316" width="7.5703125" style="25" customWidth="1"/>
    <col min="13317" max="13317" width="6.7109375" style="25" customWidth="1"/>
    <col min="13318" max="13318" width="10.28515625" style="25" customWidth="1"/>
    <col min="13319" max="13319" width="8.42578125" style="25" customWidth="1"/>
    <col min="13320" max="13320" width="4.7109375" style="25" customWidth="1"/>
    <col min="13321" max="13322" width="7.7109375" style="25" customWidth="1"/>
    <col min="13323" max="13323" width="5.42578125" style="25" customWidth="1"/>
    <col min="13324" max="13324" width="9.42578125" style="25" customWidth="1"/>
    <col min="13325" max="13325" width="3" style="25" customWidth="1"/>
    <col min="13326" max="13326" width="7.28515625" style="25" customWidth="1"/>
    <col min="13327" max="13327" width="6.85546875" style="25" customWidth="1"/>
    <col min="13328" max="13328" width="3.5703125" style="25" customWidth="1"/>
    <col min="13329" max="13329" width="5.7109375" style="25" customWidth="1"/>
    <col min="13330" max="13568" width="11.42578125" style="25"/>
    <col min="13569" max="13569" width="9.7109375" style="25" customWidth="1"/>
    <col min="13570" max="13570" width="4.7109375" style="25" customWidth="1"/>
    <col min="13571" max="13571" width="10" style="25" customWidth="1"/>
    <col min="13572" max="13572" width="7.5703125" style="25" customWidth="1"/>
    <col min="13573" max="13573" width="6.7109375" style="25" customWidth="1"/>
    <col min="13574" max="13574" width="10.28515625" style="25" customWidth="1"/>
    <col min="13575" max="13575" width="8.42578125" style="25" customWidth="1"/>
    <col min="13576" max="13576" width="4.7109375" style="25" customWidth="1"/>
    <col min="13577" max="13578" width="7.7109375" style="25" customWidth="1"/>
    <col min="13579" max="13579" width="5.42578125" style="25" customWidth="1"/>
    <col min="13580" max="13580" width="9.42578125" style="25" customWidth="1"/>
    <col min="13581" max="13581" width="3" style="25" customWidth="1"/>
    <col min="13582" max="13582" width="7.28515625" style="25" customWidth="1"/>
    <col min="13583" max="13583" width="6.85546875" style="25" customWidth="1"/>
    <col min="13584" max="13584" width="3.5703125" style="25" customWidth="1"/>
    <col min="13585" max="13585" width="5.7109375" style="25" customWidth="1"/>
    <col min="13586" max="13824" width="11.42578125" style="25"/>
    <col min="13825" max="13825" width="9.7109375" style="25" customWidth="1"/>
    <col min="13826" max="13826" width="4.7109375" style="25" customWidth="1"/>
    <col min="13827" max="13827" width="10" style="25" customWidth="1"/>
    <col min="13828" max="13828" width="7.5703125" style="25" customWidth="1"/>
    <col min="13829" max="13829" width="6.7109375" style="25" customWidth="1"/>
    <col min="13830" max="13830" width="10.28515625" style="25" customWidth="1"/>
    <col min="13831" max="13831" width="8.42578125" style="25" customWidth="1"/>
    <col min="13832" max="13832" width="4.7109375" style="25" customWidth="1"/>
    <col min="13833" max="13834" width="7.7109375" style="25" customWidth="1"/>
    <col min="13835" max="13835" width="5.42578125" style="25" customWidth="1"/>
    <col min="13836" max="13836" width="9.42578125" style="25" customWidth="1"/>
    <col min="13837" max="13837" width="3" style="25" customWidth="1"/>
    <col min="13838" max="13838" width="7.28515625" style="25" customWidth="1"/>
    <col min="13839" max="13839" width="6.85546875" style="25" customWidth="1"/>
    <col min="13840" max="13840" width="3.5703125" style="25" customWidth="1"/>
    <col min="13841" max="13841" width="5.7109375" style="25" customWidth="1"/>
    <col min="13842" max="14080" width="11.42578125" style="25"/>
    <col min="14081" max="14081" width="9.7109375" style="25" customWidth="1"/>
    <col min="14082" max="14082" width="4.7109375" style="25" customWidth="1"/>
    <col min="14083" max="14083" width="10" style="25" customWidth="1"/>
    <col min="14084" max="14084" width="7.5703125" style="25" customWidth="1"/>
    <col min="14085" max="14085" width="6.7109375" style="25" customWidth="1"/>
    <col min="14086" max="14086" width="10.28515625" style="25" customWidth="1"/>
    <col min="14087" max="14087" width="8.42578125" style="25" customWidth="1"/>
    <col min="14088" max="14088" width="4.7109375" style="25" customWidth="1"/>
    <col min="14089" max="14090" width="7.7109375" style="25" customWidth="1"/>
    <col min="14091" max="14091" width="5.42578125" style="25" customWidth="1"/>
    <col min="14092" max="14092" width="9.42578125" style="25" customWidth="1"/>
    <col min="14093" max="14093" width="3" style="25" customWidth="1"/>
    <col min="14094" max="14094" width="7.28515625" style="25" customWidth="1"/>
    <col min="14095" max="14095" width="6.85546875" style="25" customWidth="1"/>
    <col min="14096" max="14096" width="3.5703125" style="25" customWidth="1"/>
    <col min="14097" max="14097" width="5.7109375" style="25" customWidth="1"/>
    <col min="14098" max="14336" width="11.42578125" style="25"/>
    <col min="14337" max="14337" width="9.7109375" style="25" customWidth="1"/>
    <col min="14338" max="14338" width="4.7109375" style="25" customWidth="1"/>
    <col min="14339" max="14339" width="10" style="25" customWidth="1"/>
    <col min="14340" max="14340" width="7.5703125" style="25" customWidth="1"/>
    <col min="14341" max="14341" width="6.7109375" style="25" customWidth="1"/>
    <col min="14342" max="14342" width="10.28515625" style="25" customWidth="1"/>
    <col min="14343" max="14343" width="8.42578125" style="25" customWidth="1"/>
    <col min="14344" max="14344" width="4.7109375" style="25" customWidth="1"/>
    <col min="14345" max="14346" width="7.7109375" style="25" customWidth="1"/>
    <col min="14347" max="14347" width="5.42578125" style="25" customWidth="1"/>
    <col min="14348" max="14348" width="9.42578125" style="25" customWidth="1"/>
    <col min="14349" max="14349" width="3" style="25" customWidth="1"/>
    <col min="14350" max="14350" width="7.28515625" style="25" customWidth="1"/>
    <col min="14351" max="14351" width="6.85546875" style="25" customWidth="1"/>
    <col min="14352" max="14352" width="3.5703125" style="25" customWidth="1"/>
    <col min="14353" max="14353" width="5.7109375" style="25" customWidth="1"/>
    <col min="14354" max="14592" width="11.42578125" style="25"/>
    <col min="14593" max="14593" width="9.7109375" style="25" customWidth="1"/>
    <col min="14594" max="14594" width="4.7109375" style="25" customWidth="1"/>
    <col min="14595" max="14595" width="10" style="25" customWidth="1"/>
    <col min="14596" max="14596" width="7.5703125" style="25" customWidth="1"/>
    <col min="14597" max="14597" width="6.7109375" style="25" customWidth="1"/>
    <col min="14598" max="14598" width="10.28515625" style="25" customWidth="1"/>
    <col min="14599" max="14599" width="8.42578125" style="25" customWidth="1"/>
    <col min="14600" max="14600" width="4.7109375" style="25" customWidth="1"/>
    <col min="14601" max="14602" width="7.7109375" style="25" customWidth="1"/>
    <col min="14603" max="14603" width="5.42578125" style="25" customWidth="1"/>
    <col min="14604" max="14604" width="9.42578125" style="25" customWidth="1"/>
    <col min="14605" max="14605" width="3" style="25" customWidth="1"/>
    <col min="14606" max="14606" width="7.28515625" style="25" customWidth="1"/>
    <col min="14607" max="14607" width="6.85546875" style="25" customWidth="1"/>
    <col min="14608" max="14608" width="3.5703125" style="25" customWidth="1"/>
    <col min="14609" max="14609" width="5.7109375" style="25" customWidth="1"/>
    <col min="14610" max="14848" width="11.42578125" style="25"/>
    <col min="14849" max="14849" width="9.7109375" style="25" customWidth="1"/>
    <col min="14850" max="14850" width="4.7109375" style="25" customWidth="1"/>
    <col min="14851" max="14851" width="10" style="25" customWidth="1"/>
    <col min="14852" max="14852" width="7.5703125" style="25" customWidth="1"/>
    <col min="14853" max="14853" width="6.7109375" style="25" customWidth="1"/>
    <col min="14854" max="14854" width="10.28515625" style="25" customWidth="1"/>
    <col min="14855" max="14855" width="8.42578125" style="25" customWidth="1"/>
    <col min="14856" max="14856" width="4.7109375" style="25" customWidth="1"/>
    <col min="14857" max="14858" width="7.7109375" style="25" customWidth="1"/>
    <col min="14859" max="14859" width="5.42578125" style="25" customWidth="1"/>
    <col min="14860" max="14860" width="9.42578125" style="25" customWidth="1"/>
    <col min="14861" max="14861" width="3" style="25" customWidth="1"/>
    <col min="14862" max="14862" width="7.28515625" style="25" customWidth="1"/>
    <col min="14863" max="14863" width="6.85546875" style="25" customWidth="1"/>
    <col min="14864" max="14864" width="3.5703125" style="25" customWidth="1"/>
    <col min="14865" max="14865" width="5.7109375" style="25" customWidth="1"/>
    <col min="14866" max="15104" width="11.42578125" style="25"/>
    <col min="15105" max="15105" width="9.7109375" style="25" customWidth="1"/>
    <col min="15106" max="15106" width="4.7109375" style="25" customWidth="1"/>
    <col min="15107" max="15107" width="10" style="25" customWidth="1"/>
    <col min="15108" max="15108" width="7.5703125" style="25" customWidth="1"/>
    <col min="15109" max="15109" width="6.7109375" style="25" customWidth="1"/>
    <col min="15110" max="15110" width="10.28515625" style="25" customWidth="1"/>
    <col min="15111" max="15111" width="8.42578125" style="25" customWidth="1"/>
    <col min="15112" max="15112" width="4.7109375" style="25" customWidth="1"/>
    <col min="15113" max="15114" width="7.7109375" style="25" customWidth="1"/>
    <col min="15115" max="15115" width="5.42578125" style="25" customWidth="1"/>
    <col min="15116" max="15116" width="9.42578125" style="25" customWidth="1"/>
    <col min="15117" max="15117" width="3" style="25" customWidth="1"/>
    <col min="15118" max="15118" width="7.28515625" style="25" customWidth="1"/>
    <col min="15119" max="15119" width="6.85546875" style="25" customWidth="1"/>
    <col min="15120" max="15120" width="3.5703125" style="25" customWidth="1"/>
    <col min="15121" max="15121" width="5.7109375" style="25" customWidth="1"/>
    <col min="15122" max="15360" width="11.42578125" style="25"/>
    <col min="15361" max="15361" width="9.7109375" style="25" customWidth="1"/>
    <col min="15362" max="15362" width="4.7109375" style="25" customWidth="1"/>
    <col min="15363" max="15363" width="10" style="25" customWidth="1"/>
    <col min="15364" max="15364" width="7.5703125" style="25" customWidth="1"/>
    <col min="15365" max="15365" width="6.7109375" style="25" customWidth="1"/>
    <col min="15366" max="15366" width="10.28515625" style="25" customWidth="1"/>
    <col min="15367" max="15367" width="8.42578125" style="25" customWidth="1"/>
    <col min="15368" max="15368" width="4.7109375" style="25" customWidth="1"/>
    <col min="15369" max="15370" width="7.7109375" style="25" customWidth="1"/>
    <col min="15371" max="15371" width="5.42578125" style="25" customWidth="1"/>
    <col min="15372" max="15372" width="9.42578125" style="25" customWidth="1"/>
    <col min="15373" max="15373" width="3" style="25" customWidth="1"/>
    <col min="15374" max="15374" width="7.28515625" style="25" customWidth="1"/>
    <col min="15375" max="15375" width="6.85546875" style="25" customWidth="1"/>
    <col min="15376" max="15376" width="3.5703125" style="25" customWidth="1"/>
    <col min="15377" max="15377" width="5.7109375" style="25" customWidth="1"/>
    <col min="15378" max="15616" width="11.42578125" style="25"/>
    <col min="15617" max="15617" width="9.7109375" style="25" customWidth="1"/>
    <col min="15618" max="15618" width="4.7109375" style="25" customWidth="1"/>
    <col min="15619" max="15619" width="10" style="25" customWidth="1"/>
    <col min="15620" max="15620" width="7.5703125" style="25" customWidth="1"/>
    <col min="15621" max="15621" width="6.7109375" style="25" customWidth="1"/>
    <col min="15622" max="15622" width="10.28515625" style="25" customWidth="1"/>
    <col min="15623" max="15623" width="8.42578125" style="25" customWidth="1"/>
    <col min="15624" max="15624" width="4.7109375" style="25" customWidth="1"/>
    <col min="15625" max="15626" width="7.7109375" style="25" customWidth="1"/>
    <col min="15627" max="15627" width="5.42578125" style="25" customWidth="1"/>
    <col min="15628" max="15628" width="9.42578125" style="25" customWidth="1"/>
    <col min="15629" max="15629" width="3" style="25" customWidth="1"/>
    <col min="15630" max="15630" width="7.28515625" style="25" customWidth="1"/>
    <col min="15631" max="15631" width="6.85546875" style="25" customWidth="1"/>
    <col min="15632" max="15632" width="3.5703125" style="25" customWidth="1"/>
    <col min="15633" max="15633" width="5.7109375" style="25" customWidth="1"/>
    <col min="15634" max="15872" width="11.42578125" style="25"/>
    <col min="15873" max="15873" width="9.7109375" style="25" customWidth="1"/>
    <col min="15874" max="15874" width="4.7109375" style="25" customWidth="1"/>
    <col min="15875" max="15875" width="10" style="25" customWidth="1"/>
    <col min="15876" max="15876" width="7.5703125" style="25" customWidth="1"/>
    <col min="15877" max="15877" width="6.7109375" style="25" customWidth="1"/>
    <col min="15878" max="15878" width="10.28515625" style="25" customWidth="1"/>
    <col min="15879" max="15879" width="8.42578125" style="25" customWidth="1"/>
    <col min="15880" max="15880" width="4.7109375" style="25" customWidth="1"/>
    <col min="15881" max="15882" width="7.7109375" style="25" customWidth="1"/>
    <col min="15883" max="15883" width="5.42578125" style="25" customWidth="1"/>
    <col min="15884" max="15884" width="9.42578125" style="25" customWidth="1"/>
    <col min="15885" max="15885" width="3" style="25" customWidth="1"/>
    <col min="15886" max="15886" width="7.28515625" style="25" customWidth="1"/>
    <col min="15887" max="15887" width="6.85546875" style="25" customWidth="1"/>
    <col min="15888" max="15888" width="3.5703125" style="25" customWidth="1"/>
    <col min="15889" max="15889" width="5.7109375" style="25" customWidth="1"/>
    <col min="15890" max="16128" width="11.42578125" style="25"/>
    <col min="16129" max="16129" width="9.7109375" style="25" customWidth="1"/>
    <col min="16130" max="16130" width="4.7109375" style="25" customWidth="1"/>
    <col min="16131" max="16131" width="10" style="25" customWidth="1"/>
    <col min="16132" max="16132" width="7.5703125" style="25" customWidth="1"/>
    <col min="16133" max="16133" width="6.7109375" style="25" customWidth="1"/>
    <col min="16134" max="16134" width="10.28515625" style="25" customWidth="1"/>
    <col min="16135" max="16135" width="8.42578125" style="25" customWidth="1"/>
    <col min="16136" max="16136" width="4.7109375" style="25" customWidth="1"/>
    <col min="16137" max="16138" width="7.7109375" style="25" customWidth="1"/>
    <col min="16139" max="16139" width="5.42578125" style="25" customWidth="1"/>
    <col min="16140" max="16140" width="9.42578125" style="25" customWidth="1"/>
    <col min="16141" max="16141" width="3" style="25" customWidth="1"/>
    <col min="16142" max="16142" width="7.28515625" style="25" customWidth="1"/>
    <col min="16143" max="16143" width="6.85546875" style="25" customWidth="1"/>
    <col min="16144" max="16144" width="3.5703125" style="25" customWidth="1"/>
    <col min="16145" max="16145" width="5.7109375" style="25" customWidth="1"/>
    <col min="16146" max="16384" width="11.42578125" style="25"/>
  </cols>
  <sheetData>
    <row r="1" spans="1:20" ht="12.95" customHeight="1" x14ac:dyDescent="0.2">
      <c r="A1" s="24" t="s">
        <v>27</v>
      </c>
      <c r="B1" s="24" t="s">
        <v>28</v>
      </c>
      <c r="C1" s="24" t="s">
        <v>29</v>
      </c>
      <c r="D1" s="24" t="s">
        <v>30</v>
      </c>
      <c r="E1" s="24" t="s">
        <v>31</v>
      </c>
      <c r="F1" s="24" t="s">
        <v>32</v>
      </c>
      <c r="G1" s="24" t="s">
        <v>33</v>
      </c>
      <c r="H1" s="24" t="s">
        <v>34</v>
      </c>
      <c r="I1" s="24" t="s">
        <v>35</v>
      </c>
      <c r="J1" s="24" t="s">
        <v>36</v>
      </c>
      <c r="K1" s="24" t="s">
        <v>37</v>
      </c>
      <c r="L1" s="24" t="s">
        <v>38</v>
      </c>
      <c r="M1" s="24" t="s">
        <v>39</v>
      </c>
      <c r="N1" s="24" t="s">
        <v>40</v>
      </c>
      <c r="O1" s="24" t="s">
        <v>41</v>
      </c>
      <c r="P1" s="24" t="s">
        <v>42</v>
      </c>
      <c r="Q1" s="24" t="s">
        <v>43</v>
      </c>
    </row>
    <row r="2" spans="1:20" ht="18.95" customHeight="1" x14ac:dyDescent="0.2">
      <c r="A2" s="26">
        <v>44552</v>
      </c>
      <c r="B2" s="27" t="s">
        <v>376</v>
      </c>
      <c r="C2" s="27" t="s">
        <v>377</v>
      </c>
      <c r="D2" s="27" t="s">
        <v>227</v>
      </c>
      <c r="E2" s="28" t="s">
        <v>228</v>
      </c>
      <c r="F2" s="28" t="s">
        <v>229</v>
      </c>
      <c r="G2" s="29">
        <v>-33</v>
      </c>
      <c r="H2" s="29">
        <v>12.5</v>
      </c>
      <c r="I2" s="29">
        <v>412.5</v>
      </c>
      <c r="J2" s="29">
        <v>131.5</v>
      </c>
      <c r="K2" s="29">
        <v>12.5</v>
      </c>
      <c r="L2" s="29">
        <v>1643.75</v>
      </c>
      <c r="M2" s="27" t="s">
        <v>49</v>
      </c>
      <c r="N2" s="28" t="s">
        <v>50</v>
      </c>
      <c r="O2" s="28"/>
      <c r="P2" s="28"/>
      <c r="Q2" s="26"/>
    </row>
    <row r="3" spans="1:20" ht="18.95" customHeight="1" x14ac:dyDescent="0.2">
      <c r="A3" s="26">
        <v>44552</v>
      </c>
      <c r="B3" s="27" t="s">
        <v>376</v>
      </c>
      <c r="C3" s="27" t="s">
        <v>377</v>
      </c>
      <c r="D3" s="27" t="s">
        <v>227</v>
      </c>
      <c r="E3" s="28" t="s">
        <v>228</v>
      </c>
      <c r="F3" s="28" t="s">
        <v>229</v>
      </c>
      <c r="G3" s="29">
        <v>-48</v>
      </c>
      <c r="H3" s="29">
        <v>12.5</v>
      </c>
      <c r="I3" s="29">
        <v>600</v>
      </c>
      <c r="J3" s="29">
        <v>164.5</v>
      </c>
      <c r="K3" s="29">
        <v>12.5</v>
      </c>
      <c r="L3" s="29">
        <v>2056.25</v>
      </c>
      <c r="M3" s="27" t="s">
        <v>49</v>
      </c>
      <c r="N3" s="28" t="s">
        <v>50</v>
      </c>
      <c r="O3" s="28"/>
      <c r="P3" s="28"/>
      <c r="Q3" s="26"/>
    </row>
    <row r="4" spans="1:20" ht="18.95" customHeight="1" x14ac:dyDescent="0.2">
      <c r="A4" s="26">
        <v>44551</v>
      </c>
      <c r="B4" s="27" t="s">
        <v>376</v>
      </c>
      <c r="C4" s="27" t="s">
        <v>377</v>
      </c>
      <c r="D4" s="27" t="s">
        <v>361</v>
      </c>
      <c r="E4" s="28" t="s">
        <v>238</v>
      </c>
      <c r="F4" s="28" t="s">
        <v>239</v>
      </c>
      <c r="G4" s="29">
        <v>150</v>
      </c>
      <c r="H4" s="29">
        <v>12.5</v>
      </c>
      <c r="I4" s="29">
        <v>1875</v>
      </c>
      <c r="J4" s="29">
        <v>212.5</v>
      </c>
      <c r="K4" s="29">
        <v>12.5</v>
      </c>
      <c r="L4" s="29">
        <v>2656.25</v>
      </c>
      <c r="M4" s="27" t="s">
        <v>49</v>
      </c>
      <c r="N4" s="28" t="s">
        <v>50</v>
      </c>
      <c r="O4" s="28"/>
      <c r="P4" s="28"/>
      <c r="Q4" s="26"/>
    </row>
    <row r="5" spans="1:20" ht="18.95" customHeight="1" x14ac:dyDescent="0.2">
      <c r="A5" s="26">
        <v>44549</v>
      </c>
      <c r="B5" s="27" t="s">
        <v>376</v>
      </c>
      <c r="C5" s="27" t="s">
        <v>377</v>
      </c>
      <c r="D5" s="27" t="s">
        <v>230</v>
      </c>
      <c r="E5" s="28" t="s">
        <v>228</v>
      </c>
      <c r="F5" s="28" t="s">
        <v>229</v>
      </c>
      <c r="G5" s="29">
        <v>-33</v>
      </c>
      <c r="H5" s="29">
        <v>12.5</v>
      </c>
      <c r="I5" s="29">
        <v>412.5</v>
      </c>
      <c r="J5" s="29">
        <v>62.5</v>
      </c>
      <c r="K5" s="29">
        <v>12.5</v>
      </c>
      <c r="L5" s="29">
        <v>781.25</v>
      </c>
      <c r="M5" s="27" t="s">
        <v>49</v>
      </c>
      <c r="N5" s="28" t="s">
        <v>50</v>
      </c>
      <c r="O5" s="28"/>
      <c r="P5" s="28"/>
      <c r="Q5" s="26"/>
    </row>
    <row r="6" spans="1:20" ht="18.95" customHeight="1" x14ac:dyDescent="0.2">
      <c r="A6" s="26">
        <v>44549</v>
      </c>
      <c r="B6" s="27" t="s">
        <v>376</v>
      </c>
      <c r="C6" s="27" t="s">
        <v>377</v>
      </c>
      <c r="D6" s="27" t="s">
        <v>230</v>
      </c>
      <c r="E6" s="28" t="s">
        <v>228</v>
      </c>
      <c r="F6" s="28" t="s">
        <v>229</v>
      </c>
      <c r="G6" s="29">
        <v>-48</v>
      </c>
      <c r="H6" s="29">
        <v>12.5</v>
      </c>
      <c r="I6" s="29">
        <v>600</v>
      </c>
      <c r="J6" s="29">
        <v>95.5</v>
      </c>
      <c r="K6" s="29">
        <v>12.5</v>
      </c>
      <c r="L6" s="29">
        <v>1193.75</v>
      </c>
      <c r="M6" s="27" t="s">
        <v>49</v>
      </c>
      <c r="N6" s="28" t="s">
        <v>50</v>
      </c>
      <c r="O6" s="28"/>
      <c r="P6" s="28"/>
      <c r="Q6" s="26"/>
      <c r="R6" s="25" t="s">
        <v>231</v>
      </c>
      <c r="S6" s="25">
        <f ca="1">SUMIF(F2:G165,"Bon de fabrication",G2:G165)</f>
        <v>-4558.5</v>
      </c>
      <c r="T6" s="25">
        <f ca="1">S6*K2</f>
        <v>-56981.25</v>
      </c>
    </row>
    <row r="7" spans="1:20" ht="18.95" customHeight="1" x14ac:dyDescent="0.2">
      <c r="A7" s="26">
        <v>44545</v>
      </c>
      <c r="B7" s="27" t="s">
        <v>376</v>
      </c>
      <c r="C7" s="27" t="s">
        <v>377</v>
      </c>
      <c r="D7" s="27" t="s">
        <v>233</v>
      </c>
      <c r="E7" s="28" t="s">
        <v>228</v>
      </c>
      <c r="F7" s="28" t="s">
        <v>229</v>
      </c>
      <c r="G7" s="29">
        <v>-30</v>
      </c>
      <c r="H7" s="29">
        <v>12.5</v>
      </c>
      <c r="I7" s="29">
        <v>375</v>
      </c>
      <c r="J7" s="29">
        <v>143.5</v>
      </c>
      <c r="K7" s="29">
        <v>12.5</v>
      </c>
      <c r="L7" s="29">
        <v>1793.75</v>
      </c>
      <c r="M7" s="27" t="s">
        <v>49</v>
      </c>
      <c r="N7" s="28" t="s">
        <v>50</v>
      </c>
      <c r="O7" s="28"/>
      <c r="P7" s="28"/>
      <c r="Q7" s="26"/>
      <c r="R7" s="25" t="s">
        <v>232</v>
      </c>
      <c r="S7" s="25">
        <f ca="1">SUMIF(F3:G166,"Bon de réception",G3:G166)</f>
        <v>4690</v>
      </c>
      <c r="T7" s="25">
        <f ca="1">S7*K3</f>
        <v>58625</v>
      </c>
    </row>
    <row r="8" spans="1:20" ht="18.95" customHeight="1" x14ac:dyDescent="0.2">
      <c r="A8" s="26">
        <v>44545</v>
      </c>
      <c r="B8" s="27" t="s">
        <v>376</v>
      </c>
      <c r="C8" s="27" t="s">
        <v>377</v>
      </c>
      <c r="D8" s="27" t="s">
        <v>233</v>
      </c>
      <c r="E8" s="28" t="s">
        <v>228</v>
      </c>
      <c r="F8" s="28" t="s">
        <v>229</v>
      </c>
      <c r="G8" s="29">
        <v>-48</v>
      </c>
      <c r="H8" s="29">
        <v>12.5</v>
      </c>
      <c r="I8" s="29">
        <v>600</v>
      </c>
      <c r="J8" s="29">
        <v>173.5</v>
      </c>
      <c r="K8" s="29">
        <v>12.5</v>
      </c>
      <c r="L8" s="29">
        <v>2168.75</v>
      </c>
      <c r="M8" s="27" t="s">
        <v>49</v>
      </c>
      <c r="N8" s="28" t="s">
        <v>50</v>
      </c>
      <c r="O8" s="28"/>
      <c r="P8" s="28"/>
      <c r="Q8" s="26"/>
      <c r="R8" s="25" t="s">
        <v>364</v>
      </c>
      <c r="S8" s="25">
        <f ca="1">S6+S7</f>
        <v>131.5</v>
      </c>
      <c r="T8" s="25">
        <f ca="1">S8*K4</f>
        <v>1643.75</v>
      </c>
    </row>
    <row r="9" spans="1:20" ht="18.95" customHeight="1" x14ac:dyDescent="0.2">
      <c r="A9" s="26">
        <v>44544</v>
      </c>
      <c r="B9" s="27" t="s">
        <v>376</v>
      </c>
      <c r="C9" s="27" t="s">
        <v>377</v>
      </c>
      <c r="D9" s="27" t="s">
        <v>378</v>
      </c>
      <c r="E9" s="28" t="s">
        <v>238</v>
      </c>
      <c r="F9" s="28" t="s">
        <v>239</v>
      </c>
      <c r="G9" s="29">
        <v>150</v>
      </c>
      <c r="H9" s="29">
        <v>12.5</v>
      </c>
      <c r="I9" s="29">
        <v>1875</v>
      </c>
      <c r="J9" s="29">
        <v>221.5</v>
      </c>
      <c r="K9" s="29">
        <v>12.5</v>
      </c>
      <c r="L9" s="29">
        <v>2768.75</v>
      </c>
      <c r="M9" s="27" t="s">
        <v>49</v>
      </c>
      <c r="N9" s="28" t="s">
        <v>50</v>
      </c>
      <c r="O9" s="28"/>
      <c r="P9" s="28"/>
      <c r="Q9" s="26"/>
    </row>
    <row r="10" spans="1:20" ht="18.95" customHeight="1" x14ac:dyDescent="0.2">
      <c r="A10" s="26">
        <v>44542</v>
      </c>
      <c r="B10" s="27" t="s">
        <v>376</v>
      </c>
      <c r="C10" s="27" t="s">
        <v>377</v>
      </c>
      <c r="D10" s="27" t="s">
        <v>235</v>
      </c>
      <c r="E10" s="28" t="s">
        <v>228</v>
      </c>
      <c r="F10" s="28" t="s">
        <v>229</v>
      </c>
      <c r="G10" s="29">
        <v>-33</v>
      </c>
      <c r="H10" s="29">
        <v>12.5</v>
      </c>
      <c r="I10" s="29">
        <v>412.5</v>
      </c>
      <c r="J10" s="29">
        <v>71.5</v>
      </c>
      <c r="K10" s="29">
        <v>12.5</v>
      </c>
      <c r="L10" s="29">
        <v>893.75</v>
      </c>
      <c r="M10" s="27" t="s">
        <v>49</v>
      </c>
      <c r="N10" s="28" t="s">
        <v>50</v>
      </c>
      <c r="O10" s="28"/>
      <c r="P10" s="28"/>
      <c r="Q10" s="26"/>
    </row>
    <row r="11" spans="1:20" ht="18.95" customHeight="1" x14ac:dyDescent="0.2">
      <c r="A11" s="26">
        <v>44542</v>
      </c>
      <c r="B11" s="27" t="s">
        <v>376</v>
      </c>
      <c r="C11" s="27" t="s">
        <v>377</v>
      </c>
      <c r="D11" s="27" t="s">
        <v>235</v>
      </c>
      <c r="E11" s="28" t="s">
        <v>228</v>
      </c>
      <c r="F11" s="28" t="s">
        <v>229</v>
      </c>
      <c r="G11" s="29">
        <v>-48</v>
      </c>
      <c r="H11" s="29">
        <v>12.5</v>
      </c>
      <c r="I11" s="29">
        <v>600</v>
      </c>
      <c r="J11" s="29">
        <v>104.5</v>
      </c>
      <c r="K11" s="29">
        <v>12.5</v>
      </c>
      <c r="L11" s="29">
        <v>1306.25</v>
      </c>
      <c r="M11" s="27" t="s">
        <v>49</v>
      </c>
      <c r="N11" s="28" t="s">
        <v>50</v>
      </c>
      <c r="O11" s="28"/>
      <c r="P11" s="28"/>
      <c r="Q11" s="26"/>
    </row>
    <row r="12" spans="1:20" ht="18.95" customHeight="1" x14ac:dyDescent="0.2">
      <c r="A12" s="26">
        <v>44538</v>
      </c>
      <c r="B12" s="27" t="s">
        <v>376</v>
      </c>
      <c r="C12" s="27" t="s">
        <v>377</v>
      </c>
      <c r="D12" s="27" t="s">
        <v>236</v>
      </c>
      <c r="E12" s="28" t="s">
        <v>228</v>
      </c>
      <c r="F12" s="28" t="s">
        <v>229</v>
      </c>
      <c r="G12" s="29">
        <v>-30</v>
      </c>
      <c r="H12" s="29">
        <v>12.5</v>
      </c>
      <c r="I12" s="29">
        <v>375</v>
      </c>
      <c r="J12" s="29">
        <v>152.5</v>
      </c>
      <c r="K12" s="29">
        <v>12.5</v>
      </c>
      <c r="L12" s="29">
        <v>1906.25</v>
      </c>
      <c r="M12" s="27" t="s">
        <v>49</v>
      </c>
      <c r="N12" s="28" t="s">
        <v>50</v>
      </c>
      <c r="O12" s="28"/>
      <c r="P12" s="28"/>
      <c r="Q12" s="26"/>
    </row>
    <row r="13" spans="1:20" ht="18.95" customHeight="1" x14ac:dyDescent="0.2">
      <c r="A13" s="26">
        <v>44538</v>
      </c>
      <c r="B13" s="27" t="s">
        <v>376</v>
      </c>
      <c r="C13" s="27" t="s">
        <v>377</v>
      </c>
      <c r="D13" s="27" t="s">
        <v>236</v>
      </c>
      <c r="E13" s="28" t="s">
        <v>228</v>
      </c>
      <c r="F13" s="28" t="s">
        <v>229</v>
      </c>
      <c r="G13" s="29">
        <v>-48</v>
      </c>
      <c r="H13" s="29">
        <v>12.5</v>
      </c>
      <c r="I13" s="29">
        <v>600</v>
      </c>
      <c r="J13" s="29">
        <v>182.5</v>
      </c>
      <c r="K13" s="29">
        <v>12.5</v>
      </c>
      <c r="L13" s="29">
        <v>2281.25</v>
      </c>
      <c r="M13" s="27" t="s">
        <v>49</v>
      </c>
      <c r="N13" s="28" t="s">
        <v>50</v>
      </c>
      <c r="O13" s="28"/>
      <c r="P13" s="28"/>
      <c r="Q13" s="26"/>
    </row>
    <row r="14" spans="1:20" ht="18.95" customHeight="1" x14ac:dyDescent="0.2">
      <c r="A14" s="26">
        <v>44537</v>
      </c>
      <c r="B14" s="27" t="s">
        <v>376</v>
      </c>
      <c r="C14" s="27" t="s">
        <v>377</v>
      </c>
      <c r="D14" s="27" t="s">
        <v>237</v>
      </c>
      <c r="E14" s="28" t="s">
        <v>238</v>
      </c>
      <c r="F14" s="28" t="s">
        <v>239</v>
      </c>
      <c r="G14" s="29">
        <v>150</v>
      </c>
      <c r="H14" s="29">
        <v>12.5</v>
      </c>
      <c r="I14" s="29">
        <v>1875</v>
      </c>
      <c r="J14" s="29">
        <v>230.5</v>
      </c>
      <c r="K14" s="29">
        <v>12.5</v>
      </c>
      <c r="L14" s="29">
        <v>2881.25</v>
      </c>
      <c r="M14" s="27" t="s">
        <v>49</v>
      </c>
      <c r="N14" s="28" t="s">
        <v>50</v>
      </c>
      <c r="O14" s="28"/>
      <c r="P14" s="28"/>
      <c r="Q14" s="26"/>
    </row>
    <row r="15" spans="1:20" ht="18.95" customHeight="1" x14ac:dyDescent="0.2">
      <c r="A15" s="26">
        <v>44535</v>
      </c>
      <c r="B15" s="27" t="s">
        <v>376</v>
      </c>
      <c r="C15" s="27" t="s">
        <v>377</v>
      </c>
      <c r="D15" s="27" t="s">
        <v>240</v>
      </c>
      <c r="E15" s="28" t="s">
        <v>228</v>
      </c>
      <c r="F15" s="28" t="s">
        <v>229</v>
      </c>
      <c r="G15" s="29">
        <v>-33</v>
      </c>
      <c r="H15" s="29">
        <v>12.5</v>
      </c>
      <c r="I15" s="29">
        <v>412.5</v>
      </c>
      <c r="J15" s="29">
        <v>80.5</v>
      </c>
      <c r="K15" s="29">
        <v>12.5</v>
      </c>
      <c r="L15" s="29">
        <v>1006.25</v>
      </c>
      <c r="M15" s="27" t="s">
        <v>49</v>
      </c>
      <c r="N15" s="28" t="s">
        <v>50</v>
      </c>
      <c r="O15" s="28"/>
      <c r="P15" s="28"/>
      <c r="Q15" s="26"/>
    </row>
    <row r="16" spans="1:20" ht="18.95" customHeight="1" x14ac:dyDescent="0.2">
      <c r="A16" s="26">
        <v>44535</v>
      </c>
      <c r="B16" s="27" t="s">
        <v>376</v>
      </c>
      <c r="C16" s="27" t="s">
        <v>377</v>
      </c>
      <c r="D16" s="27" t="s">
        <v>240</v>
      </c>
      <c r="E16" s="28" t="s">
        <v>228</v>
      </c>
      <c r="F16" s="28" t="s">
        <v>229</v>
      </c>
      <c r="G16" s="29">
        <v>-42</v>
      </c>
      <c r="H16" s="29">
        <v>12.5</v>
      </c>
      <c r="I16" s="29">
        <v>525</v>
      </c>
      <c r="J16" s="29">
        <v>113.5</v>
      </c>
      <c r="K16" s="29">
        <v>12.5</v>
      </c>
      <c r="L16" s="29">
        <v>1418.75</v>
      </c>
      <c r="M16" s="27" t="s">
        <v>49</v>
      </c>
      <c r="N16" s="28" t="s">
        <v>50</v>
      </c>
      <c r="O16" s="28"/>
      <c r="P16" s="28"/>
      <c r="Q16" s="26"/>
    </row>
    <row r="17" spans="1:17" ht="18.95" customHeight="1" x14ac:dyDescent="0.2">
      <c r="A17" s="26">
        <v>44531</v>
      </c>
      <c r="B17" s="27" t="s">
        <v>376</v>
      </c>
      <c r="C17" s="27" t="s">
        <v>377</v>
      </c>
      <c r="D17" s="27" t="s">
        <v>241</v>
      </c>
      <c r="E17" s="28" t="s">
        <v>228</v>
      </c>
      <c r="F17" s="28" t="s">
        <v>229</v>
      </c>
      <c r="G17" s="29">
        <v>-39</v>
      </c>
      <c r="H17" s="29">
        <v>12.5</v>
      </c>
      <c r="I17" s="29">
        <v>487.5</v>
      </c>
      <c r="J17" s="29">
        <v>155.5</v>
      </c>
      <c r="K17" s="29">
        <v>12.5</v>
      </c>
      <c r="L17" s="29">
        <v>1943.75</v>
      </c>
      <c r="M17" s="27" t="s">
        <v>49</v>
      </c>
      <c r="N17" s="28" t="s">
        <v>50</v>
      </c>
      <c r="O17" s="28"/>
      <c r="P17" s="28"/>
      <c r="Q17" s="26"/>
    </row>
    <row r="18" spans="1:17" ht="18.95" customHeight="1" x14ac:dyDescent="0.2">
      <c r="A18" s="26">
        <v>44531</v>
      </c>
      <c r="B18" s="27" t="s">
        <v>376</v>
      </c>
      <c r="C18" s="27" t="s">
        <v>377</v>
      </c>
      <c r="D18" s="27" t="s">
        <v>241</v>
      </c>
      <c r="E18" s="28" t="s">
        <v>228</v>
      </c>
      <c r="F18" s="28" t="s">
        <v>229</v>
      </c>
      <c r="G18" s="29">
        <v>-60</v>
      </c>
      <c r="H18" s="29">
        <v>12.5</v>
      </c>
      <c r="I18" s="29">
        <v>750</v>
      </c>
      <c r="J18" s="29">
        <v>194.5</v>
      </c>
      <c r="K18" s="29">
        <v>12.5</v>
      </c>
      <c r="L18" s="29">
        <v>2431.25</v>
      </c>
      <c r="M18" s="27" t="s">
        <v>49</v>
      </c>
      <c r="N18" s="28" t="s">
        <v>50</v>
      </c>
      <c r="O18" s="28"/>
      <c r="P18" s="28"/>
      <c r="Q18" s="26"/>
    </row>
    <row r="19" spans="1:17" ht="18.95" customHeight="1" x14ac:dyDescent="0.2">
      <c r="A19" s="26">
        <v>44528</v>
      </c>
      <c r="B19" s="27" t="s">
        <v>376</v>
      </c>
      <c r="C19" s="27" t="s">
        <v>377</v>
      </c>
      <c r="D19" s="27" t="s">
        <v>242</v>
      </c>
      <c r="E19" s="28" t="s">
        <v>228</v>
      </c>
      <c r="F19" s="28" t="s">
        <v>229</v>
      </c>
      <c r="G19" s="29">
        <v>-36</v>
      </c>
      <c r="H19" s="29">
        <v>12.5</v>
      </c>
      <c r="I19" s="29">
        <v>450</v>
      </c>
      <c r="J19" s="29">
        <v>254.5</v>
      </c>
      <c r="K19" s="29">
        <v>12.5</v>
      </c>
      <c r="L19" s="29">
        <v>3181.25</v>
      </c>
      <c r="M19" s="27" t="s">
        <v>49</v>
      </c>
      <c r="N19" s="28" t="s">
        <v>50</v>
      </c>
      <c r="O19" s="28"/>
      <c r="P19" s="28"/>
      <c r="Q19" s="26"/>
    </row>
    <row r="20" spans="1:17" ht="18.95" customHeight="1" x14ac:dyDescent="0.2">
      <c r="A20" s="26">
        <v>44528</v>
      </c>
      <c r="B20" s="27" t="s">
        <v>376</v>
      </c>
      <c r="C20" s="27" t="s">
        <v>377</v>
      </c>
      <c r="D20" s="27" t="s">
        <v>242</v>
      </c>
      <c r="E20" s="28" t="s">
        <v>228</v>
      </c>
      <c r="F20" s="28" t="s">
        <v>229</v>
      </c>
      <c r="G20" s="29">
        <v>-48</v>
      </c>
      <c r="H20" s="29">
        <v>12.5</v>
      </c>
      <c r="I20" s="29">
        <v>600</v>
      </c>
      <c r="J20" s="29">
        <v>290.5</v>
      </c>
      <c r="K20" s="29">
        <v>12.5</v>
      </c>
      <c r="L20" s="29">
        <v>3631.25</v>
      </c>
      <c r="M20" s="27" t="s">
        <v>49</v>
      </c>
      <c r="N20" s="28" t="s">
        <v>50</v>
      </c>
      <c r="O20" s="28"/>
      <c r="P20" s="28"/>
      <c r="Q20" s="26"/>
    </row>
    <row r="21" spans="1:17" ht="18.95" customHeight="1" x14ac:dyDescent="0.2">
      <c r="A21" s="26">
        <v>44524</v>
      </c>
      <c r="B21" s="27" t="s">
        <v>376</v>
      </c>
      <c r="C21" s="27" t="s">
        <v>377</v>
      </c>
      <c r="D21" s="27" t="s">
        <v>243</v>
      </c>
      <c r="E21" s="28" t="s">
        <v>228</v>
      </c>
      <c r="F21" s="28" t="s">
        <v>229</v>
      </c>
      <c r="G21" s="29">
        <v>-36</v>
      </c>
      <c r="H21" s="29">
        <v>12.5</v>
      </c>
      <c r="I21" s="29">
        <v>450</v>
      </c>
      <c r="J21" s="29">
        <v>338.5</v>
      </c>
      <c r="K21" s="29">
        <v>12.5</v>
      </c>
      <c r="L21" s="29">
        <v>4231.25</v>
      </c>
      <c r="M21" s="27" t="s">
        <v>49</v>
      </c>
      <c r="N21" s="28" t="s">
        <v>50</v>
      </c>
      <c r="O21" s="28"/>
      <c r="P21" s="28"/>
      <c r="Q21" s="26"/>
    </row>
    <row r="22" spans="1:17" ht="18.95" customHeight="1" x14ac:dyDescent="0.2">
      <c r="A22" s="26">
        <v>44524</v>
      </c>
      <c r="B22" s="27" t="s">
        <v>376</v>
      </c>
      <c r="C22" s="27" t="s">
        <v>377</v>
      </c>
      <c r="D22" s="27" t="s">
        <v>243</v>
      </c>
      <c r="E22" s="28" t="s">
        <v>228</v>
      </c>
      <c r="F22" s="28" t="s">
        <v>229</v>
      </c>
      <c r="G22" s="29">
        <v>-48</v>
      </c>
      <c r="H22" s="29">
        <v>12.5</v>
      </c>
      <c r="I22" s="29">
        <v>600</v>
      </c>
      <c r="J22" s="29">
        <v>374.5</v>
      </c>
      <c r="K22" s="29">
        <v>12.5</v>
      </c>
      <c r="L22" s="29">
        <v>4681.25</v>
      </c>
      <c r="M22" s="27" t="s">
        <v>49</v>
      </c>
      <c r="N22" s="28" t="s">
        <v>50</v>
      </c>
      <c r="O22" s="28"/>
      <c r="P22" s="28"/>
      <c r="Q22" s="26"/>
    </row>
    <row r="23" spans="1:17" ht="18.95" customHeight="1" x14ac:dyDescent="0.2">
      <c r="A23" s="26">
        <v>44523</v>
      </c>
      <c r="B23" s="27" t="s">
        <v>376</v>
      </c>
      <c r="C23" s="27" t="s">
        <v>377</v>
      </c>
      <c r="D23" s="27" t="s">
        <v>365</v>
      </c>
      <c r="E23" s="28" t="s">
        <v>238</v>
      </c>
      <c r="F23" s="28" t="s">
        <v>239</v>
      </c>
      <c r="G23" s="29">
        <v>250</v>
      </c>
      <c r="H23" s="29">
        <v>12.5</v>
      </c>
      <c r="I23" s="29">
        <v>3125</v>
      </c>
      <c r="J23" s="29">
        <v>422.5</v>
      </c>
      <c r="K23" s="29">
        <v>12.5</v>
      </c>
      <c r="L23" s="29">
        <v>5281.25</v>
      </c>
      <c r="M23" s="27" t="s">
        <v>49</v>
      </c>
      <c r="N23" s="28" t="s">
        <v>50</v>
      </c>
      <c r="O23" s="28"/>
      <c r="P23" s="28"/>
      <c r="Q23" s="26"/>
    </row>
    <row r="24" spans="1:17" ht="18.95" customHeight="1" x14ac:dyDescent="0.2">
      <c r="A24" s="26">
        <v>44521</v>
      </c>
      <c r="B24" s="27" t="s">
        <v>376</v>
      </c>
      <c r="C24" s="27" t="s">
        <v>377</v>
      </c>
      <c r="D24" s="27" t="s">
        <v>244</v>
      </c>
      <c r="E24" s="28" t="s">
        <v>228</v>
      </c>
      <c r="F24" s="28" t="s">
        <v>229</v>
      </c>
      <c r="G24" s="29">
        <v>-39</v>
      </c>
      <c r="H24" s="29">
        <v>12.5</v>
      </c>
      <c r="I24" s="29">
        <v>487.5</v>
      </c>
      <c r="J24" s="29">
        <v>172.5</v>
      </c>
      <c r="K24" s="29">
        <v>12.5</v>
      </c>
      <c r="L24" s="29">
        <v>2156.25</v>
      </c>
      <c r="M24" s="27" t="s">
        <v>49</v>
      </c>
      <c r="N24" s="28" t="s">
        <v>50</v>
      </c>
      <c r="O24" s="28"/>
      <c r="P24" s="28"/>
      <c r="Q24" s="26"/>
    </row>
    <row r="25" spans="1:17" ht="18.95" customHeight="1" x14ac:dyDescent="0.2">
      <c r="A25" s="26">
        <v>44521</v>
      </c>
      <c r="B25" s="27" t="s">
        <v>376</v>
      </c>
      <c r="C25" s="27" t="s">
        <v>377</v>
      </c>
      <c r="D25" s="27" t="s">
        <v>244</v>
      </c>
      <c r="E25" s="28" t="s">
        <v>228</v>
      </c>
      <c r="F25" s="28" t="s">
        <v>229</v>
      </c>
      <c r="G25" s="29">
        <v>-60</v>
      </c>
      <c r="H25" s="29">
        <v>12.5</v>
      </c>
      <c r="I25" s="29">
        <v>750</v>
      </c>
      <c r="J25" s="29">
        <v>211.5</v>
      </c>
      <c r="K25" s="29">
        <v>12.5</v>
      </c>
      <c r="L25" s="29">
        <v>2643.75</v>
      </c>
      <c r="M25" s="27" t="s">
        <v>49</v>
      </c>
      <c r="N25" s="28" t="s">
        <v>50</v>
      </c>
      <c r="O25" s="28"/>
      <c r="P25" s="28"/>
      <c r="Q25" s="26"/>
    </row>
    <row r="26" spans="1:17" ht="18.95" customHeight="1" x14ac:dyDescent="0.2">
      <c r="A26" s="26">
        <v>44517</v>
      </c>
      <c r="B26" s="27" t="s">
        <v>376</v>
      </c>
      <c r="C26" s="27" t="s">
        <v>377</v>
      </c>
      <c r="D26" s="27" t="s">
        <v>245</v>
      </c>
      <c r="E26" s="28" t="s">
        <v>228</v>
      </c>
      <c r="F26" s="28" t="s">
        <v>229</v>
      </c>
      <c r="G26" s="29">
        <v>-30</v>
      </c>
      <c r="H26" s="29">
        <v>12.5</v>
      </c>
      <c r="I26" s="29">
        <v>375</v>
      </c>
      <c r="J26" s="29">
        <v>271.5</v>
      </c>
      <c r="K26" s="29">
        <v>12.5</v>
      </c>
      <c r="L26" s="29">
        <v>3393.75</v>
      </c>
      <c r="M26" s="27" t="s">
        <v>49</v>
      </c>
      <c r="N26" s="28" t="s">
        <v>50</v>
      </c>
      <c r="O26" s="28"/>
      <c r="P26" s="28"/>
      <c r="Q26" s="26"/>
    </row>
    <row r="27" spans="1:17" ht="18.95" customHeight="1" x14ac:dyDescent="0.2">
      <c r="A27" s="26">
        <v>44517</v>
      </c>
      <c r="B27" s="27" t="s">
        <v>376</v>
      </c>
      <c r="C27" s="27" t="s">
        <v>377</v>
      </c>
      <c r="D27" s="27" t="s">
        <v>245</v>
      </c>
      <c r="E27" s="28" t="s">
        <v>228</v>
      </c>
      <c r="F27" s="28" t="s">
        <v>229</v>
      </c>
      <c r="G27" s="29">
        <v>-36</v>
      </c>
      <c r="H27" s="29">
        <v>12.5</v>
      </c>
      <c r="I27" s="29">
        <v>450</v>
      </c>
      <c r="J27" s="29">
        <v>301.5</v>
      </c>
      <c r="K27" s="29">
        <v>12.5</v>
      </c>
      <c r="L27" s="29">
        <v>3768.75</v>
      </c>
      <c r="M27" s="27" t="s">
        <v>49</v>
      </c>
      <c r="N27" s="28" t="s">
        <v>50</v>
      </c>
      <c r="O27" s="28"/>
      <c r="P27" s="28"/>
      <c r="Q27" s="26"/>
    </row>
    <row r="28" spans="1:17" ht="18.95" customHeight="1" x14ac:dyDescent="0.2">
      <c r="A28" s="26">
        <v>44516</v>
      </c>
      <c r="B28" s="27" t="s">
        <v>376</v>
      </c>
      <c r="C28" s="27" t="s">
        <v>377</v>
      </c>
      <c r="D28" s="27" t="s">
        <v>246</v>
      </c>
      <c r="E28" s="28" t="s">
        <v>238</v>
      </c>
      <c r="F28" s="28" t="s">
        <v>239</v>
      </c>
      <c r="G28" s="29">
        <v>200</v>
      </c>
      <c r="H28" s="29">
        <v>12.5</v>
      </c>
      <c r="I28" s="29">
        <v>2500</v>
      </c>
      <c r="J28" s="29">
        <v>337.5</v>
      </c>
      <c r="K28" s="29">
        <v>12.5</v>
      </c>
      <c r="L28" s="29">
        <v>4218.75</v>
      </c>
      <c r="M28" s="27" t="s">
        <v>49</v>
      </c>
      <c r="N28" s="28" t="s">
        <v>50</v>
      </c>
      <c r="O28" s="28"/>
      <c r="P28" s="28"/>
      <c r="Q28" s="26"/>
    </row>
    <row r="29" spans="1:17" ht="18.95" customHeight="1" x14ac:dyDescent="0.2">
      <c r="A29" s="26">
        <v>44514</v>
      </c>
      <c r="B29" s="27" t="s">
        <v>376</v>
      </c>
      <c r="C29" s="27" t="s">
        <v>377</v>
      </c>
      <c r="D29" s="27" t="s">
        <v>247</v>
      </c>
      <c r="E29" s="28" t="s">
        <v>228</v>
      </c>
      <c r="F29" s="28" t="s">
        <v>229</v>
      </c>
      <c r="G29" s="29">
        <v>-33</v>
      </c>
      <c r="H29" s="29">
        <v>12.5</v>
      </c>
      <c r="I29" s="29">
        <v>412.5</v>
      </c>
      <c r="J29" s="29">
        <v>137.5</v>
      </c>
      <c r="K29" s="29">
        <v>12.5</v>
      </c>
      <c r="L29" s="29">
        <v>1718.75</v>
      </c>
      <c r="M29" s="27" t="s">
        <v>49</v>
      </c>
      <c r="N29" s="28" t="s">
        <v>50</v>
      </c>
      <c r="O29" s="28"/>
      <c r="P29" s="28"/>
      <c r="Q29" s="26"/>
    </row>
    <row r="30" spans="1:17" ht="18.95" customHeight="1" x14ac:dyDescent="0.2">
      <c r="A30" s="26">
        <v>44514</v>
      </c>
      <c r="B30" s="27" t="s">
        <v>376</v>
      </c>
      <c r="C30" s="27" t="s">
        <v>377</v>
      </c>
      <c r="D30" s="27" t="s">
        <v>247</v>
      </c>
      <c r="E30" s="28" t="s">
        <v>228</v>
      </c>
      <c r="F30" s="28" t="s">
        <v>229</v>
      </c>
      <c r="G30" s="29">
        <v>-48</v>
      </c>
      <c r="H30" s="29">
        <v>12.5</v>
      </c>
      <c r="I30" s="29">
        <v>600</v>
      </c>
      <c r="J30" s="29">
        <v>170.5</v>
      </c>
      <c r="K30" s="29">
        <v>12.5</v>
      </c>
      <c r="L30" s="29">
        <v>2131.25</v>
      </c>
      <c r="M30" s="27" t="s">
        <v>49</v>
      </c>
      <c r="N30" s="28" t="s">
        <v>50</v>
      </c>
      <c r="O30" s="28"/>
      <c r="P30" s="28"/>
      <c r="Q30" s="26"/>
    </row>
    <row r="31" spans="1:17" ht="18.95" customHeight="1" x14ac:dyDescent="0.2">
      <c r="A31" s="26">
        <v>44510</v>
      </c>
      <c r="B31" s="27" t="s">
        <v>376</v>
      </c>
      <c r="C31" s="27" t="s">
        <v>377</v>
      </c>
      <c r="D31" s="27" t="s">
        <v>248</v>
      </c>
      <c r="E31" s="28" t="s">
        <v>228</v>
      </c>
      <c r="F31" s="28" t="s">
        <v>229</v>
      </c>
      <c r="G31" s="29">
        <v>-15</v>
      </c>
      <c r="H31" s="29">
        <v>12.5</v>
      </c>
      <c r="I31" s="29">
        <v>187.5</v>
      </c>
      <c r="J31" s="29">
        <v>218.5</v>
      </c>
      <c r="K31" s="29">
        <v>12.5</v>
      </c>
      <c r="L31" s="29">
        <v>2731.25</v>
      </c>
      <c r="M31" s="27" t="s">
        <v>49</v>
      </c>
      <c r="N31" s="28" t="s">
        <v>50</v>
      </c>
      <c r="O31" s="28"/>
      <c r="P31" s="28"/>
      <c r="Q31" s="26"/>
    </row>
    <row r="32" spans="1:17" ht="18.95" customHeight="1" x14ac:dyDescent="0.2">
      <c r="A32" s="26">
        <v>44510</v>
      </c>
      <c r="B32" s="27" t="s">
        <v>376</v>
      </c>
      <c r="C32" s="27" t="s">
        <v>377</v>
      </c>
      <c r="D32" s="27" t="s">
        <v>248</v>
      </c>
      <c r="E32" s="28" t="s">
        <v>228</v>
      </c>
      <c r="F32" s="28" t="s">
        <v>229</v>
      </c>
      <c r="G32" s="29">
        <v>-18</v>
      </c>
      <c r="H32" s="29">
        <v>12.5</v>
      </c>
      <c r="I32" s="29">
        <v>225</v>
      </c>
      <c r="J32" s="29">
        <v>233.5</v>
      </c>
      <c r="K32" s="29">
        <v>12.5</v>
      </c>
      <c r="L32" s="29">
        <v>2918.75</v>
      </c>
      <c r="M32" s="27" t="s">
        <v>49</v>
      </c>
      <c r="N32" s="28" t="s">
        <v>50</v>
      </c>
      <c r="O32" s="28"/>
      <c r="P32" s="28"/>
      <c r="Q32" s="26"/>
    </row>
    <row r="33" spans="1:17" ht="18.95" customHeight="1" x14ac:dyDescent="0.2">
      <c r="A33" s="26">
        <v>44509</v>
      </c>
      <c r="B33" s="27" t="s">
        <v>376</v>
      </c>
      <c r="C33" s="27" t="s">
        <v>377</v>
      </c>
      <c r="D33" s="27" t="s">
        <v>366</v>
      </c>
      <c r="E33" s="28" t="s">
        <v>238</v>
      </c>
      <c r="F33" s="28" t="s">
        <v>239</v>
      </c>
      <c r="G33" s="29">
        <v>225</v>
      </c>
      <c r="H33" s="29">
        <v>12.5</v>
      </c>
      <c r="I33" s="29">
        <v>2812.5</v>
      </c>
      <c r="J33" s="29">
        <v>251.5</v>
      </c>
      <c r="K33" s="29">
        <v>12.5</v>
      </c>
      <c r="L33" s="29">
        <v>3143.75</v>
      </c>
      <c r="M33" s="27" t="s">
        <v>49</v>
      </c>
      <c r="N33" s="28" t="s">
        <v>50</v>
      </c>
      <c r="O33" s="28"/>
      <c r="P33" s="28"/>
      <c r="Q33" s="26"/>
    </row>
    <row r="34" spans="1:17" ht="18.95" customHeight="1" x14ac:dyDescent="0.2">
      <c r="A34" s="26">
        <v>44507</v>
      </c>
      <c r="B34" s="27" t="s">
        <v>376</v>
      </c>
      <c r="C34" s="27" t="s">
        <v>377</v>
      </c>
      <c r="D34" s="27" t="s">
        <v>249</v>
      </c>
      <c r="E34" s="28" t="s">
        <v>228</v>
      </c>
      <c r="F34" s="28" t="s">
        <v>229</v>
      </c>
      <c r="G34" s="29">
        <v>-33</v>
      </c>
      <c r="H34" s="29">
        <v>12.5</v>
      </c>
      <c r="I34" s="29">
        <v>412.5</v>
      </c>
      <c r="J34" s="29">
        <v>26.5</v>
      </c>
      <c r="K34" s="29">
        <v>12.5</v>
      </c>
      <c r="L34" s="29">
        <v>331.25</v>
      </c>
      <c r="M34" s="27" t="s">
        <v>49</v>
      </c>
      <c r="N34" s="28" t="s">
        <v>50</v>
      </c>
      <c r="O34" s="28"/>
      <c r="P34" s="28"/>
      <c r="Q34" s="26"/>
    </row>
    <row r="35" spans="1:17" ht="18.95" customHeight="1" x14ac:dyDescent="0.2">
      <c r="A35" s="26">
        <v>44507</v>
      </c>
      <c r="B35" s="27" t="s">
        <v>376</v>
      </c>
      <c r="C35" s="27" t="s">
        <v>377</v>
      </c>
      <c r="D35" s="27" t="s">
        <v>249</v>
      </c>
      <c r="E35" s="28" t="s">
        <v>228</v>
      </c>
      <c r="F35" s="28" t="s">
        <v>229</v>
      </c>
      <c r="G35" s="29">
        <v>-48</v>
      </c>
      <c r="H35" s="29">
        <v>12.5</v>
      </c>
      <c r="I35" s="29">
        <v>600</v>
      </c>
      <c r="J35" s="29">
        <v>59.5</v>
      </c>
      <c r="K35" s="29">
        <v>12.5</v>
      </c>
      <c r="L35" s="29">
        <v>743.75</v>
      </c>
      <c r="M35" s="27" t="s">
        <v>49</v>
      </c>
      <c r="N35" s="28" t="s">
        <v>50</v>
      </c>
      <c r="O35" s="28"/>
      <c r="P35" s="28"/>
      <c r="Q35" s="26"/>
    </row>
    <row r="36" spans="1:17" ht="18.95" customHeight="1" x14ac:dyDescent="0.2">
      <c r="A36" s="26">
        <v>44503</v>
      </c>
      <c r="B36" s="27" t="s">
        <v>376</v>
      </c>
      <c r="C36" s="27" t="s">
        <v>377</v>
      </c>
      <c r="D36" s="27" t="s">
        <v>250</v>
      </c>
      <c r="E36" s="28" t="s">
        <v>228</v>
      </c>
      <c r="F36" s="28" t="s">
        <v>229</v>
      </c>
      <c r="G36" s="29">
        <v>-30</v>
      </c>
      <c r="H36" s="29">
        <v>12.5</v>
      </c>
      <c r="I36" s="29">
        <v>375</v>
      </c>
      <c r="J36" s="29">
        <v>107.5</v>
      </c>
      <c r="K36" s="29">
        <v>12.5</v>
      </c>
      <c r="L36" s="29">
        <v>1343.75</v>
      </c>
      <c r="M36" s="27" t="s">
        <v>49</v>
      </c>
      <c r="N36" s="28" t="s">
        <v>50</v>
      </c>
      <c r="O36" s="28"/>
      <c r="P36" s="28"/>
      <c r="Q36" s="26"/>
    </row>
    <row r="37" spans="1:17" ht="18.95" customHeight="1" x14ac:dyDescent="0.2">
      <c r="A37" s="26">
        <v>44503</v>
      </c>
      <c r="B37" s="27" t="s">
        <v>376</v>
      </c>
      <c r="C37" s="27" t="s">
        <v>377</v>
      </c>
      <c r="D37" s="27" t="s">
        <v>250</v>
      </c>
      <c r="E37" s="28" t="s">
        <v>228</v>
      </c>
      <c r="F37" s="28" t="s">
        <v>229</v>
      </c>
      <c r="G37" s="29">
        <v>-36</v>
      </c>
      <c r="H37" s="29">
        <v>12.5</v>
      </c>
      <c r="I37" s="29">
        <v>450</v>
      </c>
      <c r="J37" s="29">
        <v>137.5</v>
      </c>
      <c r="K37" s="29">
        <v>12.5</v>
      </c>
      <c r="L37" s="29">
        <v>1718.75</v>
      </c>
      <c r="M37" s="27" t="s">
        <v>49</v>
      </c>
      <c r="N37" s="28" t="s">
        <v>50</v>
      </c>
      <c r="O37" s="28"/>
      <c r="P37" s="28"/>
      <c r="Q37" s="26"/>
    </row>
    <row r="38" spans="1:17" ht="18.95" customHeight="1" x14ac:dyDescent="0.2">
      <c r="A38" s="26">
        <v>44500</v>
      </c>
      <c r="B38" s="27" t="s">
        <v>376</v>
      </c>
      <c r="C38" s="27" t="s">
        <v>377</v>
      </c>
      <c r="D38" s="27" t="s">
        <v>251</v>
      </c>
      <c r="E38" s="28" t="s">
        <v>228</v>
      </c>
      <c r="F38" s="28" t="s">
        <v>229</v>
      </c>
      <c r="G38" s="29">
        <v>-33</v>
      </c>
      <c r="H38" s="29">
        <v>12.5</v>
      </c>
      <c r="I38" s="29">
        <v>412.5</v>
      </c>
      <c r="J38" s="29">
        <v>173.5</v>
      </c>
      <c r="K38" s="29">
        <v>12.5</v>
      </c>
      <c r="L38" s="29">
        <v>2168.75</v>
      </c>
      <c r="M38" s="27" t="s">
        <v>49</v>
      </c>
      <c r="N38" s="28" t="s">
        <v>50</v>
      </c>
      <c r="O38" s="28"/>
      <c r="P38" s="28"/>
      <c r="Q38" s="26"/>
    </row>
    <row r="39" spans="1:17" ht="18.95" customHeight="1" x14ac:dyDescent="0.2">
      <c r="A39" s="26">
        <v>44500</v>
      </c>
      <c r="B39" s="27" t="s">
        <v>376</v>
      </c>
      <c r="C39" s="27" t="s">
        <v>377</v>
      </c>
      <c r="D39" s="27" t="s">
        <v>251</v>
      </c>
      <c r="E39" s="28" t="s">
        <v>228</v>
      </c>
      <c r="F39" s="28" t="s">
        <v>229</v>
      </c>
      <c r="G39" s="29">
        <v>-48</v>
      </c>
      <c r="H39" s="29">
        <v>12.5</v>
      </c>
      <c r="I39" s="29">
        <v>600</v>
      </c>
      <c r="J39" s="29">
        <v>206.5</v>
      </c>
      <c r="K39" s="29">
        <v>12.5</v>
      </c>
      <c r="L39" s="29">
        <v>2581.25</v>
      </c>
      <c r="M39" s="27" t="s">
        <v>49</v>
      </c>
      <c r="N39" s="28" t="s">
        <v>50</v>
      </c>
      <c r="O39" s="28"/>
      <c r="P39" s="28"/>
      <c r="Q39" s="26"/>
    </row>
    <row r="40" spans="1:17" ht="18.95" customHeight="1" x14ac:dyDescent="0.2">
      <c r="A40" s="26">
        <v>44496</v>
      </c>
      <c r="B40" s="27" t="s">
        <v>376</v>
      </c>
      <c r="C40" s="27" t="s">
        <v>377</v>
      </c>
      <c r="D40" s="27" t="s">
        <v>252</v>
      </c>
      <c r="E40" s="28" t="s">
        <v>228</v>
      </c>
      <c r="F40" s="28" t="s">
        <v>229</v>
      </c>
      <c r="G40" s="29">
        <v>-30</v>
      </c>
      <c r="H40" s="29">
        <v>12.5</v>
      </c>
      <c r="I40" s="29">
        <v>375</v>
      </c>
      <c r="J40" s="29">
        <v>254.5</v>
      </c>
      <c r="K40" s="29">
        <v>12.5</v>
      </c>
      <c r="L40" s="29">
        <v>3181.25</v>
      </c>
      <c r="M40" s="27" t="s">
        <v>49</v>
      </c>
      <c r="N40" s="28" t="s">
        <v>50</v>
      </c>
      <c r="O40" s="28"/>
      <c r="P40" s="28"/>
      <c r="Q40" s="26"/>
    </row>
    <row r="41" spans="1:17" ht="18.95" customHeight="1" x14ac:dyDescent="0.2">
      <c r="A41" s="26">
        <v>44496</v>
      </c>
      <c r="B41" s="27" t="s">
        <v>376</v>
      </c>
      <c r="C41" s="27" t="s">
        <v>377</v>
      </c>
      <c r="D41" s="27" t="s">
        <v>252</v>
      </c>
      <c r="E41" s="28" t="s">
        <v>228</v>
      </c>
      <c r="F41" s="28" t="s">
        <v>229</v>
      </c>
      <c r="G41" s="29">
        <v>-36</v>
      </c>
      <c r="H41" s="29">
        <v>12.5</v>
      </c>
      <c r="I41" s="29">
        <v>450</v>
      </c>
      <c r="J41" s="29">
        <v>284.5</v>
      </c>
      <c r="K41" s="29">
        <v>12.5</v>
      </c>
      <c r="L41" s="29">
        <v>3556.25</v>
      </c>
      <c r="M41" s="27" t="s">
        <v>49</v>
      </c>
      <c r="N41" s="28" t="s">
        <v>50</v>
      </c>
      <c r="O41" s="28"/>
      <c r="P41" s="28"/>
      <c r="Q41" s="26"/>
    </row>
    <row r="42" spans="1:17" ht="18.95" customHeight="1" x14ac:dyDescent="0.2">
      <c r="A42" s="26">
        <v>44495</v>
      </c>
      <c r="B42" s="27" t="s">
        <v>376</v>
      </c>
      <c r="C42" s="27" t="s">
        <v>377</v>
      </c>
      <c r="D42" s="27" t="s">
        <v>367</v>
      </c>
      <c r="E42" s="28" t="s">
        <v>238</v>
      </c>
      <c r="F42" s="28" t="s">
        <v>239</v>
      </c>
      <c r="G42" s="29">
        <v>250</v>
      </c>
      <c r="H42" s="29">
        <v>12.5</v>
      </c>
      <c r="I42" s="29">
        <v>3125</v>
      </c>
      <c r="J42" s="29">
        <v>320.5</v>
      </c>
      <c r="K42" s="29">
        <v>12.5</v>
      </c>
      <c r="L42" s="29">
        <v>4006.25</v>
      </c>
      <c r="M42" s="27" t="s">
        <v>49</v>
      </c>
      <c r="N42" s="28" t="s">
        <v>50</v>
      </c>
      <c r="O42" s="28"/>
      <c r="P42" s="28"/>
      <c r="Q42" s="26"/>
    </row>
    <row r="43" spans="1:17" ht="18.95" customHeight="1" x14ac:dyDescent="0.2">
      <c r="A43" s="26">
        <v>44493</v>
      </c>
      <c r="B43" s="27" t="s">
        <v>376</v>
      </c>
      <c r="C43" s="27" t="s">
        <v>377</v>
      </c>
      <c r="D43" s="27" t="s">
        <v>253</v>
      </c>
      <c r="E43" s="28" t="s">
        <v>228</v>
      </c>
      <c r="F43" s="28" t="s">
        <v>229</v>
      </c>
      <c r="G43" s="29">
        <v>-33</v>
      </c>
      <c r="H43" s="29">
        <v>12.5</v>
      </c>
      <c r="I43" s="29">
        <v>412.5</v>
      </c>
      <c r="J43" s="29">
        <v>70.5</v>
      </c>
      <c r="K43" s="29">
        <v>12.5</v>
      </c>
      <c r="L43" s="29">
        <v>881.25</v>
      </c>
      <c r="M43" s="27" t="s">
        <v>49</v>
      </c>
      <c r="N43" s="28" t="s">
        <v>50</v>
      </c>
      <c r="O43" s="28"/>
      <c r="P43" s="28"/>
      <c r="Q43" s="26"/>
    </row>
    <row r="44" spans="1:17" ht="18.95" customHeight="1" x14ac:dyDescent="0.2">
      <c r="A44" s="26">
        <v>44493</v>
      </c>
      <c r="B44" s="27" t="s">
        <v>376</v>
      </c>
      <c r="C44" s="27" t="s">
        <v>377</v>
      </c>
      <c r="D44" s="27" t="s">
        <v>253</v>
      </c>
      <c r="E44" s="28" t="s">
        <v>228</v>
      </c>
      <c r="F44" s="28" t="s">
        <v>229</v>
      </c>
      <c r="G44" s="29">
        <v>-48</v>
      </c>
      <c r="H44" s="29">
        <v>12.5</v>
      </c>
      <c r="I44" s="29">
        <v>600</v>
      </c>
      <c r="J44" s="29">
        <v>103.5</v>
      </c>
      <c r="K44" s="29">
        <v>12.5</v>
      </c>
      <c r="L44" s="29">
        <v>1293.75</v>
      </c>
      <c r="M44" s="27" t="s">
        <v>49</v>
      </c>
      <c r="N44" s="28" t="s">
        <v>50</v>
      </c>
      <c r="O44" s="28"/>
      <c r="P44" s="28"/>
      <c r="Q44" s="26"/>
    </row>
    <row r="45" spans="1:17" ht="18.95" customHeight="1" x14ac:dyDescent="0.2">
      <c r="A45" s="26">
        <v>44489</v>
      </c>
      <c r="B45" s="27" t="s">
        <v>376</v>
      </c>
      <c r="C45" s="27" t="s">
        <v>377</v>
      </c>
      <c r="D45" s="27" t="s">
        <v>254</v>
      </c>
      <c r="E45" s="28" t="s">
        <v>228</v>
      </c>
      <c r="F45" s="28" t="s">
        <v>229</v>
      </c>
      <c r="G45" s="29">
        <v>-30</v>
      </c>
      <c r="H45" s="29">
        <v>12.5</v>
      </c>
      <c r="I45" s="29">
        <v>375</v>
      </c>
      <c r="J45" s="29">
        <v>151.5</v>
      </c>
      <c r="K45" s="29">
        <v>12.5</v>
      </c>
      <c r="L45" s="29">
        <v>1893.75</v>
      </c>
      <c r="M45" s="27" t="s">
        <v>49</v>
      </c>
      <c r="N45" s="28" t="s">
        <v>50</v>
      </c>
      <c r="O45" s="28"/>
      <c r="P45" s="28"/>
      <c r="Q45" s="26"/>
    </row>
    <row r="46" spans="1:17" ht="18.95" customHeight="1" x14ac:dyDescent="0.2">
      <c r="A46" s="26">
        <v>44489</v>
      </c>
      <c r="B46" s="27" t="s">
        <v>376</v>
      </c>
      <c r="C46" s="27" t="s">
        <v>377</v>
      </c>
      <c r="D46" s="27" t="s">
        <v>254</v>
      </c>
      <c r="E46" s="28" t="s">
        <v>228</v>
      </c>
      <c r="F46" s="28" t="s">
        <v>229</v>
      </c>
      <c r="G46" s="29">
        <v>-36</v>
      </c>
      <c r="H46" s="29">
        <v>12.5</v>
      </c>
      <c r="I46" s="29">
        <v>450</v>
      </c>
      <c r="J46" s="29">
        <v>181.5</v>
      </c>
      <c r="K46" s="29">
        <v>12.5</v>
      </c>
      <c r="L46" s="29">
        <v>2268.75</v>
      </c>
      <c r="M46" s="27" t="s">
        <v>49</v>
      </c>
      <c r="N46" s="28" t="s">
        <v>50</v>
      </c>
      <c r="O46" s="28"/>
      <c r="P46" s="28"/>
      <c r="Q46" s="26"/>
    </row>
    <row r="47" spans="1:17" ht="18.95" customHeight="1" x14ac:dyDescent="0.2">
      <c r="A47" s="26">
        <v>44488</v>
      </c>
      <c r="B47" s="27" t="s">
        <v>376</v>
      </c>
      <c r="C47" s="27" t="s">
        <v>377</v>
      </c>
      <c r="D47" s="27" t="s">
        <v>255</v>
      </c>
      <c r="E47" s="28" t="s">
        <v>238</v>
      </c>
      <c r="F47" s="28" t="s">
        <v>239</v>
      </c>
      <c r="G47" s="29">
        <v>150</v>
      </c>
      <c r="H47" s="29">
        <v>12.5</v>
      </c>
      <c r="I47" s="29">
        <v>1875</v>
      </c>
      <c r="J47" s="29">
        <v>217.5</v>
      </c>
      <c r="K47" s="29">
        <v>12.5</v>
      </c>
      <c r="L47" s="29">
        <v>2718.75</v>
      </c>
      <c r="M47" s="27" t="s">
        <v>49</v>
      </c>
      <c r="N47" s="28" t="s">
        <v>50</v>
      </c>
      <c r="O47" s="28"/>
      <c r="P47" s="28"/>
      <c r="Q47" s="26"/>
    </row>
    <row r="48" spans="1:17" ht="18.95" customHeight="1" x14ac:dyDescent="0.2">
      <c r="A48" s="26">
        <v>44486</v>
      </c>
      <c r="B48" s="27" t="s">
        <v>376</v>
      </c>
      <c r="C48" s="27" t="s">
        <v>377</v>
      </c>
      <c r="D48" s="27" t="s">
        <v>256</v>
      </c>
      <c r="E48" s="28" t="s">
        <v>228</v>
      </c>
      <c r="F48" s="28" t="s">
        <v>229</v>
      </c>
      <c r="G48" s="29">
        <v>-33</v>
      </c>
      <c r="H48" s="29">
        <v>12.5</v>
      </c>
      <c r="I48" s="29">
        <v>412.5</v>
      </c>
      <c r="J48" s="29">
        <v>67.5</v>
      </c>
      <c r="K48" s="29">
        <v>12.5</v>
      </c>
      <c r="L48" s="29">
        <v>843.75</v>
      </c>
      <c r="M48" s="27" t="s">
        <v>49</v>
      </c>
      <c r="N48" s="28" t="s">
        <v>50</v>
      </c>
      <c r="O48" s="28"/>
      <c r="P48" s="28"/>
      <c r="Q48" s="26"/>
    </row>
    <row r="49" spans="1:17" ht="18.95" customHeight="1" x14ac:dyDescent="0.2">
      <c r="A49" s="26">
        <v>44486</v>
      </c>
      <c r="B49" s="27" t="s">
        <v>376</v>
      </c>
      <c r="C49" s="27" t="s">
        <v>377</v>
      </c>
      <c r="D49" s="27" t="s">
        <v>256</v>
      </c>
      <c r="E49" s="28" t="s">
        <v>228</v>
      </c>
      <c r="F49" s="28" t="s">
        <v>229</v>
      </c>
      <c r="G49" s="29">
        <v>-48</v>
      </c>
      <c r="H49" s="29">
        <v>12.5</v>
      </c>
      <c r="I49" s="29">
        <v>600</v>
      </c>
      <c r="J49" s="29">
        <v>100.5</v>
      </c>
      <c r="K49" s="29">
        <v>12.5</v>
      </c>
      <c r="L49" s="29">
        <v>1256.25</v>
      </c>
      <c r="M49" s="27" t="s">
        <v>49</v>
      </c>
      <c r="N49" s="28" t="s">
        <v>50</v>
      </c>
      <c r="O49" s="28"/>
      <c r="P49" s="28"/>
      <c r="Q49" s="26"/>
    </row>
    <row r="50" spans="1:17" ht="18.95" customHeight="1" x14ac:dyDescent="0.2">
      <c r="A50" s="26">
        <v>44482</v>
      </c>
      <c r="B50" s="27" t="s">
        <v>376</v>
      </c>
      <c r="C50" s="27" t="s">
        <v>377</v>
      </c>
      <c r="D50" s="27" t="s">
        <v>257</v>
      </c>
      <c r="E50" s="28" t="s">
        <v>228</v>
      </c>
      <c r="F50" s="28" t="s">
        <v>229</v>
      </c>
      <c r="G50" s="29">
        <v>-30</v>
      </c>
      <c r="H50" s="29">
        <v>12.5</v>
      </c>
      <c r="I50" s="29">
        <v>375</v>
      </c>
      <c r="J50" s="29">
        <v>148.5</v>
      </c>
      <c r="K50" s="29">
        <v>12.5</v>
      </c>
      <c r="L50" s="29">
        <v>1856.25</v>
      </c>
      <c r="M50" s="27" t="s">
        <v>49</v>
      </c>
      <c r="N50" s="28" t="s">
        <v>50</v>
      </c>
      <c r="O50" s="28"/>
      <c r="P50" s="28"/>
      <c r="Q50" s="26"/>
    </row>
    <row r="51" spans="1:17" ht="18.95" customHeight="1" x14ac:dyDescent="0.2">
      <c r="A51" s="26">
        <v>44482</v>
      </c>
      <c r="B51" s="27" t="s">
        <v>376</v>
      </c>
      <c r="C51" s="27" t="s">
        <v>377</v>
      </c>
      <c r="D51" s="27" t="s">
        <v>257</v>
      </c>
      <c r="E51" s="28" t="s">
        <v>228</v>
      </c>
      <c r="F51" s="28" t="s">
        <v>229</v>
      </c>
      <c r="G51" s="29">
        <v>-36</v>
      </c>
      <c r="H51" s="29">
        <v>12.5</v>
      </c>
      <c r="I51" s="29">
        <v>450</v>
      </c>
      <c r="J51" s="29">
        <v>178.5</v>
      </c>
      <c r="K51" s="29">
        <v>12.5</v>
      </c>
      <c r="L51" s="29">
        <v>2231.25</v>
      </c>
      <c r="M51" s="27" t="s">
        <v>49</v>
      </c>
      <c r="N51" s="28" t="s">
        <v>50</v>
      </c>
      <c r="O51" s="28"/>
      <c r="P51" s="28"/>
      <c r="Q51" s="26"/>
    </row>
    <row r="52" spans="1:17" ht="18.95" customHeight="1" x14ac:dyDescent="0.2">
      <c r="A52" s="26">
        <v>44479</v>
      </c>
      <c r="B52" s="27" t="s">
        <v>376</v>
      </c>
      <c r="C52" s="27" t="s">
        <v>377</v>
      </c>
      <c r="D52" s="27" t="s">
        <v>258</v>
      </c>
      <c r="E52" s="28" t="s">
        <v>228</v>
      </c>
      <c r="F52" s="28" t="s">
        <v>229</v>
      </c>
      <c r="G52" s="29">
        <v>-33</v>
      </c>
      <c r="H52" s="29">
        <v>12.5</v>
      </c>
      <c r="I52" s="29">
        <v>412.5</v>
      </c>
      <c r="J52" s="29">
        <v>214.5</v>
      </c>
      <c r="K52" s="29">
        <v>12.5</v>
      </c>
      <c r="L52" s="29">
        <v>2681.25</v>
      </c>
      <c r="M52" s="27" t="s">
        <v>49</v>
      </c>
      <c r="N52" s="28" t="s">
        <v>50</v>
      </c>
      <c r="O52" s="28"/>
      <c r="P52" s="28"/>
      <c r="Q52" s="26"/>
    </row>
    <row r="53" spans="1:17" ht="18.95" customHeight="1" x14ac:dyDescent="0.2">
      <c r="A53" s="26">
        <v>44479</v>
      </c>
      <c r="B53" s="27" t="s">
        <v>376</v>
      </c>
      <c r="C53" s="27" t="s">
        <v>377</v>
      </c>
      <c r="D53" s="27" t="s">
        <v>258</v>
      </c>
      <c r="E53" s="28" t="s">
        <v>228</v>
      </c>
      <c r="F53" s="28" t="s">
        <v>229</v>
      </c>
      <c r="G53" s="29">
        <v>-48</v>
      </c>
      <c r="H53" s="29">
        <v>12.5</v>
      </c>
      <c r="I53" s="29">
        <v>600</v>
      </c>
      <c r="J53" s="29">
        <v>247.5</v>
      </c>
      <c r="K53" s="29">
        <v>12.5</v>
      </c>
      <c r="L53" s="29">
        <v>3093.75</v>
      </c>
      <c r="M53" s="27" t="s">
        <v>49</v>
      </c>
      <c r="N53" s="28" t="s">
        <v>50</v>
      </c>
      <c r="O53" s="28"/>
      <c r="P53" s="28"/>
      <c r="Q53" s="26"/>
    </row>
    <row r="54" spans="1:17" ht="18.95" customHeight="1" x14ac:dyDescent="0.2">
      <c r="A54" s="26">
        <v>44475</v>
      </c>
      <c r="B54" s="27" t="s">
        <v>376</v>
      </c>
      <c r="C54" s="27" t="s">
        <v>377</v>
      </c>
      <c r="D54" s="27" t="s">
        <v>259</v>
      </c>
      <c r="E54" s="28" t="s">
        <v>228</v>
      </c>
      <c r="F54" s="28" t="s">
        <v>229</v>
      </c>
      <c r="G54" s="29">
        <v>-30</v>
      </c>
      <c r="H54" s="29">
        <v>12.5</v>
      </c>
      <c r="I54" s="29">
        <v>375</v>
      </c>
      <c r="J54" s="29">
        <v>295.5</v>
      </c>
      <c r="K54" s="29">
        <v>12.5</v>
      </c>
      <c r="L54" s="29">
        <v>3693.75</v>
      </c>
      <c r="M54" s="27" t="s">
        <v>49</v>
      </c>
      <c r="N54" s="28" t="s">
        <v>50</v>
      </c>
      <c r="O54" s="28"/>
      <c r="P54" s="28"/>
      <c r="Q54" s="26"/>
    </row>
    <row r="55" spans="1:17" ht="18.95" customHeight="1" x14ac:dyDescent="0.2">
      <c r="A55" s="26">
        <v>44475</v>
      </c>
      <c r="B55" s="27" t="s">
        <v>376</v>
      </c>
      <c r="C55" s="27" t="s">
        <v>377</v>
      </c>
      <c r="D55" s="27" t="s">
        <v>259</v>
      </c>
      <c r="E55" s="28" t="s">
        <v>228</v>
      </c>
      <c r="F55" s="28" t="s">
        <v>229</v>
      </c>
      <c r="G55" s="29">
        <v>-36</v>
      </c>
      <c r="H55" s="29">
        <v>12.5</v>
      </c>
      <c r="I55" s="29">
        <v>450</v>
      </c>
      <c r="J55" s="29">
        <v>325.5</v>
      </c>
      <c r="K55" s="29">
        <v>12.5</v>
      </c>
      <c r="L55" s="29">
        <v>4068.75</v>
      </c>
      <c r="M55" s="27" t="s">
        <v>49</v>
      </c>
      <c r="N55" s="28" t="s">
        <v>50</v>
      </c>
      <c r="O55" s="28"/>
      <c r="P55" s="28"/>
      <c r="Q55" s="26"/>
    </row>
    <row r="56" spans="1:17" ht="18.95" customHeight="1" x14ac:dyDescent="0.2">
      <c r="A56" s="26">
        <v>44474</v>
      </c>
      <c r="B56" s="27" t="s">
        <v>376</v>
      </c>
      <c r="C56" s="27" t="s">
        <v>377</v>
      </c>
      <c r="D56" s="27" t="s">
        <v>260</v>
      </c>
      <c r="E56" s="28" t="s">
        <v>238</v>
      </c>
      <c r="F56" s="28" t="s">
        <v>239</v>
      </c>
      <c r="G56" s="29">
        <v>250</v>
      </c>
      <c r="H56" s="29">
        <v>12.5</v>
      </c>
      <c r="I56" s="29">
        <v>3125</v>
      </c>
      <c r="J56" s="29">
        <v>361.5</v>
      </c>
      <c r="K56" s="29">
        <v>12.5</v>
      </c>
      <c r="L56" s="29">
        <v>4518.75</v>
      </c>
      <c r="M56" s="27" t="s">
        <v>49</v>
      </c>
      <c r="N56" s="28" t="s">
        <v>50</v>
      </c>
      <c r="O56" s="28"/>
      <c r="P56" s="28"/>
      <c r="Q56" s="26"/>
    </row>
    <row r="57" spans="1:17" ht="18.95" customHeight="1" x14ac:dyDescent="0.2">
      <c r="A57" s="26">
        <v>44472</v>
      </c>
      <c r="B57" s="27" t="s">
        <v>376</v>
      </c>
      <c r="C57" s="27" t="s">
        <v>377</v>
      </c>
      <c r="D57" s="27" t="s">
        <v>261</v>
      </c>
      <c r="E57" s="28" t="s">
        <v>228</v>
      </c>
      <c r="F57" s="28" t="s">
        <v>229</v>
      </c>
      <c r="G57" s="29">
        <v>-33</v>
      </c>
      <c r="H57" s="29">
        <v>12.5</v>
      </c>
      <c r="I57" s="29">
        <v>412.5</v>
      </c>
      <c r="J57" s="29">
        <v>111.5</v>
      </c>
      <c r="K57" s="29">
        <v>12.5</v>
      </c>
      <c r="L57" s="29">
        <v>1393.75</v>
      </c>
      <c r="M57" s="27" t="s">
        <v>49</v>
      </c>
      <c r="N57" s="28" t="s">
        <v>50</v>
      </c>
      <c r="O57" s="28"/>
      <c r="P57" s="28"/>
      <c r="Q57" s="26"/>
    </row>
    <row r="58" spans="1:17" ht="18.95" customHeight="1" x14ac:dyDescent="0.2">
      <c r="A58" s="26">
        <v>44472</v>
      </c>
      <c r="B58" s="27" t="s">
        <v>376</v>
      </c>
      <c r="C58" s="27" t="s">
        <v>377</v>
      </c>
      <c r="D58" s="27" t="s">
        <v>261</v>
      </c>
      <c r="E58" s="28" t="s">
        <v>228</v>
      </c>
      <c r="F58" s="28" t="s">
        <v>229</v>
      </c>
      <c r="G58" s="29">
        <v>-48</v>
      </c>
      <c r="H58" s="29">
        <v>12.5</v>
      </c>
      <c r="I58" s="29">
        <v>600</v>
      </c>
      <c r="J58" s="29">
        <v>144.5</v>
      </c>
      <c r="K58" s="29">
        <v>12.5</v>
      </c>
      <c r="L58" s="29">
        <v>1806.25</v>
      </c>
      <c r="M58" s="27" t="s">
        <v>49</v>
      </c>
      <c r="N58" s="28" t="s">
        <v>50</v>
      </c>
      <c r="O58" s="28"/>
      <c r="P58" s="28"/>
      <c r="Q58" s="26"/>
    </row>
    <row r="59" spans="1:17" ht="18.95" customHeight="1" x14ac:dyDescent="0.2">
      <c r="A59" s="26">
        <v>44468</v>
      </c>
      <c r="B59" s="27" t="s">
        <v>376</v>
      </c>
      <c r="C59" s="27" t="s">
        <v>377</v>
      </c>
      <c r="D59" s="27" t="s">
        <v>262</v>
      </c>
      <c r="E59" s="28" t="s">
        <v>228</v>
      </c>
      <c r="F59" s="28" t="s">
        <v>229</v>
      </c>
      <c r="G59" s="29">
        <v>-30</v>
      </c>
      <c r="H59" s="29">
        <v>12.5</v>
      </c>
      <c r="I59" s="29">
        <v>375</v>
      </c>
      <c r="J59" s="29">
        <v>192.5</v>
      </c>
      <c r="K59" s="29">
        <v>12.5</v>
      </c>
      <c r="L59" s="29">
        <v>2406.25</v>
      </c>
      <c r="M59" s="27" t="s">
        <v>49</v>
      </c>
      <c r="N59" s="28" t="s">
        <v>50</v>
      </c>
      <c r="O59" s="28"/>
      <c r="P59" s="28"/>
      <c r="Q59" s="26"/>
    </row>
    <row r="60" spans="1:17" ht="18.95" customHeight="1" x14ac:dyDescent="0.2">
      <c r="A60" s="26">
        <v>44468</v>
      </c>
      <c r="B60" s="27" t="s">
        <v>376</v>
      </c>
      <c r="C60" s="27" t="s">
        <v>377</v>
      </c>
      <c r="D60" s="27" t="s">
        <v>262</v>
      </c>
      <c r="E60" s="28" t="s">
        <v>228</v>
      </c>
      <c r="F60" s="28" t="s">
        <v>229</v>
      </c>
      <c r="G60" s="29">
        <v>-36</v>
      </c>
      <c r="H60" s="29">
        <v>12.5</v>
      </c>
      <c r="I60" s="29">
        <v>450</v>
      </c>
      <c r="J60" s="29">
        <v>222.5</v>
      </c>
      <c r="K60" s="29">
        <v>12.5</v>
      </c>
      <c r="L60" s="29">
        <v>2781.25</v>
      </c>
      <c r="M60" s="27" t="s">
        <v>49</v>
      </c>
      <c r="N60" s="28" t="s">
        <v>50</v>
      </c>
      <c r="O60" s="28"/>
      <c r="P60" s="28"/>
      <c r="Q60" s="26"/>
    </row>
    <row r="61" spans="1:17" ht="18.95" customHeight="1" x14ac:dyDescent="0.2">
      <c r="A61" s="26">
        <v>44467</v>
      </c>
      <c r="B61" s="27" t="s">
        <v>376</v>
      </c>
      <c r="C61" s="27" t="s">
        <v>377</v>
      </c>
      <c r="D61" s="27" t="s">
        <v>263</v>
      </c>
      <c r="E61" s="28" t="s">
        <v>238</v>
      </c>
      <c r="F61" s="28" t="s">
        <v>239</v>
      </c>
      <c r="G61" s="29">
        <v>200</v>
      </c>
      <c r="H61" s="29">
        <v>12.5</v>
      </c>
      <c r="I61" s="29">
        <v>2500</v>
      </c>
      <c r="J61" s="29">
        <v>258.5</v>
      </c>
      <c r="K61" s="29">
        <v>12.5</v>
      </c>
      <c r="L61" s="29">
        <v>3231.25</v>
      </c>
      <c r="M61" s="27" t="s">
        <v>49</v>
      </c>
      <c r="N61" s="28" t="s">
        <v>50</v>
      </c>
      <c r="O61" s="28"/>
      <c r="P61" s="28"/>
      <c r="Q61" s="26"/>
    </row>
    <row r="62" spans="1:17" ht="18.95" customHeight="1" x14ac:dyDescent="0.2">
      <c r="A62" s="26">
        <v>44465</v>
      </c>
      <c r="B62" s="27" t="s">
        <v>376</v>
      </c>
      <c r="C62" s="27" t="s">
        <v>377</v>
      </c>
      <c r="D62" s="27" t="s">
        <v>264</v>
      </c>
      <c r="E62" s="28" t="s">
        <v>228</v>
      </c>
      <c r="F62" s="28" t="s">
        <v>229</v>
      </c>
      <c r="G62" s="29">
        <v>-33</v>
      </c>
      <c r="H62" s="29">
        <v>12.5</v>
      </c>
      <c r="I62" s="29">
        <v>412.5</v>
      </c>
      <c r="J62" s="29">
        <v>58.5</v>
      </c>
      <c r="K62" s="29">
        <v>12.5</v>
      </c>
      <c r="L62" s="29">
        <v>731.25</v>
      </c>
      <c r="M62" s="27" t="s">
        <v>49</v>
      </c>
      <c r="N62" s="28" t="s">
        <v>50</v>
      </c>
      <c r="O62" s="28"/>
      <c r="P62" s="28"/>
      <c r="Q62" s="26"/>
    </row>
    <row r="63" spans="1:17" ht="18.95" customHeight="1" x14ac:dyDescent="0.2">
      <c r="A63" s="26">
        <v>44465</v>
      </c>
      <c r="B63" s="27" t="s">
        <v>376</v>
      </c>
      <c r="C63" s="27" t="s">
        <v>377</v>
      </c>
      <c r="D63" s="27" t="s">
        <v>264</v>
      </c>
      <c r="E63" s="28" t="s">
        <v>228</v>
      </c>
      <c r="F63" s="28" t="s">
        <v>229</v>
      </c>
      <c r="G63" s="29">
        <v>-48</v>
      </c>
      <c r="H63" s="29">
        <v>12.5</v>
      </c>
      <c r="I63" s="29">
        <v>600</v>
      </c>
      <c r="J63" s="29">
        <v>91.5</v>
      </c>
      <c r="K63" s="29">
        <v>12.5</v>
      </c>
      <c r="L63" s="29">
        <v>1143.75</v>
      </c>
      <c r="M63" s="27" t="s">
        <v>49</v>
      </c>
      <c r="N63" s="28" t="s">
        <v>50</v>
      </c>
      <c r="O63" s="28"/>
      <c r="P63" s="28"/>
      <c r="Q63" s="26"/>
    </row>
    <row r="64" spans="1:17" ht="18.95" customHeight="1" x14ac:dyDescent="0.2">
      <c r="A64" s="26">
        <v>44461</v>
      </c>
      <c r="B64" s="27" t="s">
        <v>376</v>
      </c>
      <c r="C64" s="27" t="s">
        <v>377</v>
      </c>
      <c r="D64" s="27" t="s">
        <v>265</v>
      </c>
      <c r="E64" s="28" t="s">
        <v>228</v>
      </c>
      <c r="F64" s="28" t="s">
        <v>229</v>
      </c>
      <c r="G64" s="29">
        <v>-30</v>
      </c>
      <c r="H64" s="29">
        <v>12.5</v>
      </c>
      <c r="I64" s="29">
        <v>375</v>
      </c>
      <c r="J64" s="29">
        <v>139.5</v>
      </c>
      <c r="K64" s="29">
        <v>12.5</v>
      </c>
      <c r="L64" s="29">
        <v>1743.75</v>
      </c>
      <c r="M64" s="27" t="s">
        <v>49</v>
      </c>
      <c r="N64" s="28" t="s">
        <v>50</v>
      </c>
      <c r="O64" s="28"/>
      <c r="P64" s="28"/>
      <c r="Q64" s="26"/>
    </row>
    <row r="65" spans="1:17" ht="18.95" customHeight="1" x14ac:dyDescent="0.2">
      <c r="A65" s="26">
        <v>44461</v>
      </c>
      <c r="B65" s="27" t="s">
        <v>376</v>
      </c>
      <c r="C65" s="27" t="s">
        <v>377</v>
      </c>
      <c r="D65" s="27" t="s">
        <v>265</v>
      </c>
      <c r="E65" s="28" t="s">
        <v>228</v>
      </c>
      <c r="F65" s="28" t="s">
        <v>229</v>
      </c>
      <c r="G65" s="29">
        <v>-36</v>
      </c>
      <c r="H65" s="29">
        <v>12.5</v>
      </c>
      <c r="I65" s="29">
        <v>450</v>
      </c>
      <c r="J65" s="29">
        <v>169.5</v>
      </c>
      <c r="K65" s="29">
        <v>12.5</v>
      </c>
      <c r="L65" s="29">
        <v>2118.75</v>
      </c>
      <c r="M65" s="27" t="s">
        <v>49</v>
      </c>
      <c r="N65" s="28" t="s">
        <v>50</v>
      </c>
      <c r="O65" s="28"/>
      <c r="P65" s="28"/>
      <c r="Q65" s="26"/>
    </row>
    <row r="66" spans="1:17" ht="18.95" customHeight="1" x14ac:dyDescent="0.2">
      <c r="A66" s="26">
        <v>44458</v>
      </c>
      <c r="B66" s="27" t="s">
        <v>376</v>
      </c>
      <c r="C66" s="27" t="s">
        <v>377</v>
      </c>
      <c r="D66" s="27" t="s">
        <v>266</v>
      </c>
      <c r="E66" s="28" t="s">
        <v>228</v>
      </c>
      <c r="F66" s="28" t="s">
        <v>229</v>
      </c>
      <c r="G66" s="29">
        <v>-33</v>
      </c>
      <c r="H66" s="29">
        <v>12.5</v>
      </c>
      <c r="I66" s="29">
        <v>412.5</v>
      </c>
      <c r="J66" s="29">
        <v>205.5</v>
      </c>
      <c r="K66" s="29">
        <v>12.5</v>
      </c>
      <c r="L66" s="29">
        <v>2568.75</v>
      </c>
      <c r="M66" s="27" t="s">
        <v>49</v>
      </c>
      <c r="N66" s="28" t="s">
        <v>50</v>
      </c>
      <c r="O66" s="28"/>
      <c r="P66" s="28"/>
      <c r="Q66" s="26"/>
    </row>
    <row r="67" spans="1:17" ht="18.95" customHeight="1" x14ac:dyDescent="0.2">
      <c r="A67" s="26">
        <v>44458</v>
      </c>
      <c r="B67" s="27" t="s">
        <v>376</v>
      </c>
      <c r="C67" s="27" t="s">
        <v>377</v>
      </c>
      <c r="D67" s="27" t="s">
        <v>266</v>
      </c>
      <c r="E67" s="28" t="s">
        <v>228</v>
      </c>
      <c r="F67" s="28" t="s">
        <v>229</v>
      </c>
      <c r="G67" s="29">
        <v>-48</v>
      </c>
      <c r="H67" s="29">
        <v>12.5</v>
      </c>
      <c r="I67" s="29">
        <v>600</v>
      </c>
      <c r="J67" s="29">
        <v>238.5</v>
      </c>
      <c r="K67" s="29">
        <v>12.5</v>
      </c>
      <c r="L67" s="29">
        <v>2981.25</v>
      </c>
      <c r="M67" s="27" t="s">
        <v>49</v>
      </c>
      <c r="N67" s="28" t="s">
        <v>50</v>
      </c>
      <c r="O67" s="28"/>
      <c r="P67" s="28"/>
      <c r="Q67" s="26"/>
    </row>
    <row r="68" spans="1:17" ht="18.95" customHeight="1" x14ac:dyDescent="0.2">
      <c r="A68" s="26">
        <v>44454</v>
      </c>
      <c r="B68" s="27" t="s">
        <v>376</v>
      </c>
      <c r="C68" s="27" t="s">
        <v>377</v>
      </c>
      <c r="D68" s="27" t="s">
        <v>267</v>
      </c>
      <c r="E68" s="28" t="s">
        <v>228</v>
      </c>
      <c r="F68" s="28" t="s">
        <v>229</v>
      </c>
      <c r="G68" s="29">
        <v>-30</v>
      </c>
      <c r="H68" s="29">
        <v>12.5</v>
      </c>
      <c r="I68" s="29">
        <v>375</v>
      </c>
      <c r="J68" s="29">
        <v>286.5</v>
      </c>
      <c r="K68" s="29">
        <v>12.5</v>
      </c>
      <c r="L68" s="29">
        <v>3581.25</v>
      </c>
      <c r="M68" s="27" t="s">
        <v>49</v>
      </c>
      <c r="N68" s="28" t="s">
        <v>50</v>
      </c>
      <c r="O68" s="28"/>
      <c r="P68" s="28"/>
      <c r="Q68" s="26"/>
    </row>
    <row r="69" spans="1:17" ht="18.95" customHeight="1" x14ac:dyDescent="0.2">
      <c r="A69" s="26">
        <v>44454</v>
      </c>
      <c r="B69" s="27" t="s">
        <v>376</v>
      </c>
      <c r="C69" s="27" t="s">
        <v>377</v>
      </c>
      <c r="D69" s="27" t="s">
        <v>267</v>
      </c>
      <c r="E69" s="28" t="s">
        <v>228</v>
      </c>
      <c r="F69" s="28" t="s">
        <v>229</v>
      </c>
      <c r="G69" s="29">
        <v>-42</v>
      </c>
      <c r="H69" s="29">
        <v>12.5</v>
      </c>
      <c r="I69" s="29">
        <v>525</v>
      </c>
      <c r="J69" s="29">
        <v>316.5</v>
      </c>
      <c r="K69" s="29">
        <v>12.5</v>
      </c>
      <c r="L69" s="29">
        <v>3956.25</v>
      </c>
      <c r="M69" s="27" t="s">
        <v>49</v>
      </c>
      <c r="N69" s="28" t="s">
        <v>50</v>
      </c>
      <c r="O69" s="28"/>
      <c r="P69" s="28"/>
      <c r="Q69" s="26"/>
    </row>
    <row r="70" spans="1:17" ht="18.95" customHeight="1" x14ac:dyDescent="0.2">
      <c r="A70" s="26">
        <v>44453</v>
      </c>
      <c r="B70" s="27" t="s">
        <v>376</v>
      </c>
      <c r="C70" s="27" t="s">
        <v>377</v>
      </c>
      <c r="D70" s="27" t="s">
        <v>268</v>
      </c>
      <c r="E70" s="28" t="s">
        <v>238</v>
      </c>
      <c r="F70" s="28" t="s">
        <v>239</v>
      </c>
      <c r="G70" s="29">
        <v>100</v>
      </c>
      <c r="H70" s="29">
        <v>12.5</v>
      </c>
      <c r="I70" s="29">
        <v>1250</v>
      </c>
      <c r="J70" s="29">
        <v>358.5</v>
      </c>
      <c r="K70" s="29">
        <v>12.5</v>
      </c>
      <c r="L70" s="29">
        <v>4481.25</v>
      </c>
      <c r="M70" s="27" t="s">
        <v>49</v>
      </c>
      <c r="N70" s="28" t="s">
        <v>50</v>
      </c>
      <c r="O70" s="28"/>
      <c r="P70" s="28"/>
      <c r="Q70" s="26"/>
    </row>
    <row r="71" spans="1:17" ht="18.95" customHeight="1" x14ac:dyDescent="0.2">
      <c r="A71" s="26">
        <v>44451</v>
      </c>
      <c r="B71" s="27" t="s">
        <v>376</v>
      </c>
      <c r="C71" s="27" t="s">
        <v>377</v>
      </c>
      <c r="D71" s="27" t="s">
        <v>269</v>
      </c>
      <c r="E71" s="28" t="s">
        <v>228</v>
      </c>
      <c r="F71" s="28" t="s">
        <v>229</v>
      </c>
      <c r="G71" s="29">
        <v>-33</v>
      </c>
      <c r="H71" s="29">
        <v>12.5</v>
      </c>
      <c r="I71" s="29">
        <v>412.5</v>
      </c>
      <c r="J71" s="29">
        <v>258.5</v>
      </c>
      <c r="K71" s="29">
        <v>12.5</v>
      </c>
      <c r="L71" s="29">
        <v>3231.25</v>
      </c>
      <c r="M71" s="27" t="s">
        <v>49</v>
      </c>
      <c r="N71" s="28" t="s">
        <v>50</v>
      </c>
      <c r="O71" s="28"/>
      <c r="P71" s="28"/>
      <c r="Q71" s="26"/>
    </row>
    <row r="72" spans="1:17" ht="18.95" customHeight="1" x14ac:dyDescent="0.2">
      <c r="A72" s="26">
        <v>44451</v>
      </c>
      <c r="B72" s="27" t="s">
        <v>376</v>
      </c>
      <c r="C72" s="27" t="s">
        <v>377</v>
      </c>
      <c r="D72" s="27" t="s">
        <v>269</v>
      </c>
      <c r="E72" s="28" t="s">
        <v>228</v>
      </c>
      <c r="F72" s="28" t="s">
        <v>229</v>
      </c>
      <c r="G72" s="29">
        <v>-48</v>
      </c>
      <c r="H72" s="29">
        <v>12.5</v>
      </c>
      <c r="I72" s="29">
        <v>600</v>
      </c>
      <c r="J72" s="29">
        <v>291.5</v>
      </c>
      <c r="K72" s="29">
        <v>12.5</v>
      </c>
      <c r="L72" s="29">
        <v>3643.75</v>
      </c>
      <c r="M72" s="27" t="s">
        <v>49</v>
      </c>
      <c r="N72" s="28" t="s">
        <v>50</v>
      </c>
      <c r="O72" s="28"/>
      <c r="P72" s="28"/>
      <c r="Q72" s="26"/>
    </row>
    <row r="73" spans="1:17" ht="18.95" customHeight="1" x14ac:dyDescent="0.2">
      <c r="A73" s="26">
        <v>44447</v>
      </c>
      <c r="B73" s="27" t="s">
        <v>376</v>
      </c>
      <c r="C73" s="27" t="s">
        <v>377</v>
      </c>
      <c r="D73" s="27" t="s">
        <v>270</v>
      </c>
      <c r="E73" s="28" t="s">
        <v>228</v>
      </c>
      <c r="F73" s="28" t="s">
        <v>229</v>
      </c>
      <c r="G73" s="29">
        <v>-30</v>
      </c>
      <c r="H73" s="29">
        <v>12.5</v>
      </c>
      <c r="I73" s="29">
        <v>375</v>
      </c>
      <c r="J73" s="29">
        <v>339.5</v>
      </c>
      <c r="K73" s="29">
        <v>12.5</v>
      </c>
      <c r="L73" s="29">
        <v>4243.75</v>
      </c>
      <c r="M73" s="27" t="s">
        <v>49</v>
      </c>
      <c r="N73" s="28" t="s">
        <v>50</v>
      </c>
      <c r="O73" s="28"/>
      <c r="P73" s="28"/>
      <c r="Q73" s="26"/>
    </row>
    <row r="74" spans="1:17" ht="18.95" customHeight="1" x14ac:dyDescent="0.2">
      <c r="A74" s="26">
        <v>44447</v>
      </c>
      <c r="B74" s="27" t="s">
        <v>376</v>
      </c>
      <c r="C74" s="27" t="s">
        <v>377</v>
      </c>
      <c r="D74" s="27" t="s">
        <v>270</v>
      </c>
      <c r="E74" s="28" t="s">
        <v>228</v>
      </c>
      <c r="F74" s="28" t="s">
        <v>229</v>
      </c>
      <c r="G74" s="29">
        <v>-42</v>
      </c>
      <c r="H74" s="29">
        <v>12.5</v>
      </c>
      <c r="I74" s="29">
        <v>525</v>
      </c>
      <c r="J74" s="29">
        <v>369.5</v>
      </c>
      <c r="K74" s="29">
        <v>12.5</v>
      </c>
      <c r="L74" s="29">
        <v>4618.75</v>
      </c>
      <c r="M74" s="27" t="s">
        <v>49</v>
      </c>
      <c r="N74" s="28" t="s">
        <v>50</v>
      </c>
      <c r="O74" s="28"/>
      <c r="P74" s="28"/>
      <c r="Q74" s="26"/>
    </row>
    <row r="75" spans="1:17" ht="18.95" customHeight="1" x14ac:dyDescent="0.2">
      <c r="A75" s="26">
        <v>44446</v>
      </c>
      <c r="B75" s="27" t="s">
        <v>376</v>
      </c>
      <c r="C75" s="27" t="s">
        <v>377</v>
      </c>
      <c r="D75" s="27" t="s">
        <v>271</v>
      </c>
      <c r="E75" s="28" t="s">
        <v>238</v>
      </c>
      <c r="F75" s="28" t="s">
        <v>239</v>
      </c>
      <c r="G75" s="29">
        <v>350</v>
      </c>
      <c r="H75" s="29">
        <v>12.5</v>
      </c>
      <c r="I75" s="29">
        <v>4375</v>
      </c>
      <c r="J75" s="29">
        <v>411.5</v>
      </c>
      <c r="K75" s="29">
        <v>12.5</v>
      </c>
      <c r="L75" s="29">
        <v>5143.75</v>
      </c>
      <c r="M75" s="27" t="s">
        <v>49</v>
      </c>
      <c r="N75" s="28" t="s">
        <v>50</v>
      </c>
      <c r="O75" s="28"/>
      <c r="P75" s="28"/>
      <c r="Q75" s="26"/>
    </row>
    <row r="76" spans="1:17" ht="18.95" customHeight="1" x14ac:dyDescent="0.2">
      <c r="A76" s="26">
        <v>44444</v>
      </c>
      <c r="B76" s="27" t="s">
        <v>376</v>
      </c>
      <c r="C76" s="27" t="s">
        <v>377</v>
      </c>
      <c r="D76" s="27" t="s">
        <v>272</v>
      </c>
      <c r="E76" s="28" t="s">
        <v>228</v>
      </c>
      <c r="F76" s="28" t="s">
        <v>229</v>
      </c>
      <c r="G76" s="29">
        <v>-33</v>
      </c>
      <c r="H76" s="29">
        <v>12.5</v>
      </c>
      <c r="I76" s="29">
        <v>412.5</v>
      </c>
      <c r="J76" s="29">
        <v>61.5</v>
      </c>
      <c r="K76" s="29">
        <v>12.5</v>
      </c>
      <c r="L76" s="29">
        <v>768.75</v>
      </c>
      <c r="M76" s="27" t="s">
        <v>49</v>
      </c>
      <c r="N76" s="28" t="s">
        <v>50</v>
      </c>
      <c r="O76" s="28"/>
      <c r="P76" s="28"/>
      <c r="Q76" s="26"/>
    </row>
    <row r="77" spans="1:17" ht="18.95" customHeight="1" x14ac:dyDescent="0.2">
      <c r="A77" s="26">
        <v>44444</v>
      </c>
      <c r="B77" s="27" t="s">
        <v>376</v>
      </c>
      <c r="C77" s="27" t="s">
        <v>377</v>
      </c>
      <c r="D77" s="27" t="s">
        <v>272</v>
      </c>
      <c r="E77" s="28" t="s">
        <v>228</v>
      </c>
      <c r="F77" s="28" t="s">
        <v>229</v>
      </c>
      <c r="G77" s="29">
        <v>-48</v>
      </c>
      <c r="H77" s="29">
        <v>12.5</v>
      </c>
      <c r="I77" s="29">
        <v>600</v>
      </c>
      <c r="J77" s="29">
        <v>94.5</v>
      </c>
      <c r="K77" s="29">
        <v>12.5</v>
      </c>
      <c r="L77" s="29">
        <v>1181.25</v>
      </c>
      <c r="M77" s="27" t="s">
        <v>49</v>
      </c>
      <c r="N77" s="28" t="s">
        <v>50</v>
      </c>
      <c r="O77" s="28"/>
      <c r="P77" s="28"/>
      <c r="Q77" s="26"/>
    </row>
    <row r="78" spans="1:17" ht="18.95" customHeight="1" x14ac:dyDescent="0.2">
      <c r="A78" s="26">
        <v>44440</v>
      </c>
      <c r="B78" s="27" t="s">
        <v>376</v>
      </c>
      <c r="C78" s="27" t="s">
        <v>377</v>
      </c>
      <c r="D78" s="27" t="s">
        <v>273</v>
      </c>
      <c r="E78" s="28" t="s">
        <v>228</v>
      </c>
      <c r="F78" s="28" t="s">
        <v>229</v>
      </c>
      <c r="G78" s="29">
        <v>-30</v>
      </c>
      <c r="H78" s="29">
        <v>12.5</v>
      </c>
      <c r="I78" s="29">
        <v>375</v>
      </c>
      <c r="J78" s="29">
        <v>142.5</v>
      </c>
      <c r="K78" s="29">
        <v>12.5</v>
      </c>
      <c r="L78" s="29">
        <v>1781.25</v>
      </c>
      <c r="M78" s="27" t="s">
        <v>49</v>
      </c>
      <c r="N78" s="28" t="s">
        <v>50</v>
      </c>
      <c r="O78" s="28"/>
      <c r="P78" s="28"/>
      <c r="Q78" s="26"/>
    </row>
    <row r="79" spans="1:17" ht="18.95" customHeight="1" x14ac:dyDescent="0.2">
      <c r="A79" s="26">
        <v>44440</v>
      </c>
      <c r="B79" s="27" t="s">
        <v>376</v>
      </c>
      <c r="C79" s="27" t="s">
        <v>377</v>
      </c>
      <c r="D79" s="27" t="s">
        <v>273</v>
      </c>
      <c r="E79" s="28" t="s">
        <v>228</v>
      </c>
      <c r="F79" s="28" t="s">
        <v>229</v>
      </c>
      <c r="G79" s="29">
        <v>-42</v>
      </c>
      <c r="H79" s="29">
        <v>12.5</v>
      </c>
      <c r="I79" s="29">
        <v>525</v>
      </c>
      <c r="J79" s="29">
        <v>172.5</v>
      </c>
      <c r="K79" s="29">
        <v>12.5</v>
      </c>
      <c r="L79" s="29">
        <v>2156.25</v>
      </c>
      <c r="M79" s="27" t="s">
        <v>49</v>
      </c>
      <c r="N79" s="28" t="s">
        <v>50</v>
      </c>
      <c r="O79" s="28"/>
      <c r="P79" s="28"/>
      <c r="Q79" s="26"/>
    </row>
    <row r="80" spans="1:17" ht="18.95" customHeight="1" x14ac:dyDescent="0.2">
      <c r="A80" s="26">
        <v>44439</v>
      </c>
      <c r="B80" s="27" t="s">
        <v>376</v>
      </c>
      <c r="C80" s="27" t="s">
        <v>377</v>
      </c>
      <c r="D80" s="27" t="s">
        <v>274</v>
      </c>
      <c r="E80" s="28" t="s">
        <v>238</v>
      </c>
      <c r="F80" s="28" t="s">
        <v>239</v>
      </c>
      <c r="G80" s="29">
        <v>150</v>
      </c>
      <c r="H80" s="29">
        <v>12.5</v>
      </c>
      <c r="I80" s="29">
        <v>1875</v>
      </c>
      <c r="J80" s="29">
        <v>214.5</v>
      </c>
      <c r="K80" s="29">
        <v>12.5</v>
      </c>
      <c r="L80" s="29">
        <v>2681.25</v>
      </c>
      <c r="M80" s="27" t="s">
        <v>49</v>
      </c>
      <c r="N80" s="28" t="s">
        <v>50</v>
      </c>
      <c r="O80" s="28"/>
      <c r="P80" s="28"/>
      <c r="Q80" s="26"/>
    </row>
    <row r="81" spans="1:17" ht="18.95" customHeight="1" x14ac:dyDescent="0.2">
      <c r="A81" s="26">
        <v>44437</v>
      </c>
      <c r="B81" s="27" t="s">
        <v>376</v>
      </c>
      <c r="C81" s="27" t="s">
        <v>377</v>
      </c>
      <c r="D81" s="27" t="s">
        <v>275</v>
      </c>
      <c r="E81" s="28" t="s">
        <v>228</v>
      </c>
      <c r="F81" s="28" t="s">
        <v>229</v>
      </c>
      <c r="G81" s="29">
        <v>-33</v>
      </c>
      <c r="H81" s="29">
        <v>12.5</v>
      </c>
      <c r="I81" s="29">
        <v>412.5</v>
      </c>
      <c r="J81" s="29">
        <v>64.5</v>
      </c>
      <c r="K81" s="29">
        <v>12.5</v>
      </c>
      <c r="L81" s="29">
        <v>806.25</v>
      </c>
      <c r="M81" s="27" t="s">
        <v>49</v>
      </c>
      <c r="N81" s="28" t="s">
        <v>50</v>
      </c>
      <c r="O81" s="28"/>
      <c r="P81" s="28"/>
      <c r="Q81" s="26"/>
    </row>
    <row r="82" spans="1:17" ht="18.95" customHeight="1" x14ac:dyDescent="0.2">
      <c r="A82" s="26">
        <v>44437</v>
      </c>
      <c r="B82" s="27" t="s">
        <v>376</v>
      </c>
      <c r="C82" s="27" t="s">
        <v>377</v>
      </c>
      <c r="D82" s="27" t="s">
        <v>275</v>
      </c>
      <c r="E82" s="28" t="s">
        <v>228</v>
      </c>
      <c r="F82" s="28" t="s">
        <v>229</v>
      </c>
      <c r="G82" s="29">
        <v>-30</v>
      </c>
      <c r="H82" s="29">
        <v>12.5</v>
      </c>
      <c r="I82" s="29">
        <v>375</v>
      </c>
      <c r="J82" s="29">
        <v>97.5</v>
      </c>
      <c r="K82" s="29">
        <v>12.5</v>
      </c>
      <c r="L82" s="29">
        <v>1218.75</v>
      </c>
      <c r="M82" s="27" t="s">
        <v>49</v>
      </c>
      <c r="N82" s="28" t="s">
        <v>50</v>
      </c>
      <c r="O82" s="28"/>
      <c r="P82" s="28"/>
      <c r="Q82" s="26"/>
    </row>
    <row r="83" spans="1:17" ht="18.95" customHeight="1" x14ac:dyDescent="0.2">
      <c r="A83" s="26">
        <v>44433</v>
      </c>
      <c r="B83" s="27" t="s">
        <v>376</v>
      </c>
      <c r="C83" s="27" t="s">
        <v>377</v>
      </c>
      <c r="D83" s="27" t="s">
        <v>276</v>
      </c>
      <c r="E83" s="28" t="s">
        <v>228</v>
      </c>
      <c r="F83" s="28" t="s">
        <v>229</v>
      </c>
      <c r="G83" s="29">
        <v>-33</v>
      </c>
      <c r="H83" s="29">
        <v>12.5</v>
      </c>
      <c r="I83" s="29">
        <v>412.5</v>
      </c>
      <c r="J83" s="29">
        <v>127.5</v>
      </c>
      <c r="K83" s="29">
        <v>12.5</v>
      </c>
      <c r="L83" s="29">
        <v>1593.75</v>
      </c>
      <c r="M83" s="27" t="s">
        <v>49</v>
      </c>
      <c r="N83" s="28" t="s">
        <v>50</v>
      </c>
      <c r="O83" s="28"/>
      <c r="P83" s="28"/>
      <c r="Q83" s="26"/>
    </row>
    <row r="84" spans="1:17" ht="18.95" customHeight="1" x14ac:dyDescent="0.2">
      <c r="A84" s="26">
        <v>44433</v>
      </c>
      <c r="B84" s="27" t="s">
        <v>376</v>
      </c>
      <c r="C84" s="27" t="s">
        <v>377</v>
      </c>
      <c r="D84" s="27" t="s">
        <v>276</v>
      </c>
      <c r="E84" s="28" t="s">
        <v>228</v>
      </c>
      <c r="F84" s="28" t="s">
        <v>229</v>
      </c>
      <c r="G84" s="29">
        <v>-42</v>
      </c>
      <c r="H84" s="29">
        <v>12.5</v>
      </c>
      <c r="I84" s="29">
        <v>525</v>
      </c>
      <c r="J84" s="29">
        <v>160.5</v>
      </c>
      <c r="K84" s="29">
        <v>12.5</v>
      </c>
      <c r="L84" s="29">
        <v>2006.25</v>
      </c>
      <c r="M84" s="27" t="s">
        <v>49</v>
      </c>
      <c r="N84" s="28" t="s">
        <v>50</v>
      </c>
      <c r="O84" s="28"/>
      <c r="P84" s="28"/>
      <c r="Q84" s="26"/>
    </row>
    <row r="85" spans="1:17" ht="18.95" customHeight="1" x14ac:dyDescent="0.2">
      <c r="A85" s="26">
        <v>44430</v>
      </c>
      <c r="B85" s="27" t="s">
        <v>376</v>
      </c>
      <c r="C85" s="27" t="s">
        <v>377</v>
      </c>
      <c r="D85" s="27" t="s">
        <v>277</v>
      </c>
      <c r="E85" s="28" t="s">
        <v>228</v>
      </c>
      <c r="F85" s="28" t="s">
        <v>229</v>
      </c>
      <c r="G85" s="29">
        <v>-37.5</v>
      </c>
      <c r="H85" s="29">
        <v>12.5</v>
      </c>
      <c r="I85" s="29">
        <v>468.75</v>
      </c>
      <c r="J85" s="29">
        <v>202.5</v>
      </c>
      <c r="K85" s="29">
        <v>12.5</v>
      </c>
      <c r="L85" s="29">
        <v>2531.25</v>
      </c>
      <c r="M85" s="27" t="s">
        <v>49</v>
      </c>
      <c r="N85" s="28" t="s">
        <v>50</v>
      </c>
      <c r="O85" s="28"/>
      <c r="P85" s="28"/>
      <c r="Q85" s="26"/>
    </row>
    <row r="86" spans="1:17" ht="18.95" customHeight="1" x14ac:dyDescent="0.2">
      <c r="A86" s="26">
        <v>44430</v>
      </c>
      <c r="B86" s="27" t="s">
        <v>376</v>
      </c>
      <c r="C86" s="27" t="s">
        <v>377</v>
      </c>
      <c r="D86" s="27" t="s">
        <v>277</v>
      </c>
      <c r="E86" s="28" t="s">
        <v>228</v>
      </c>
      <c r="F86" s="28" t="s">
        <v>229</v>
      </c>
      <c r="G86" s="29">
        <v>-54</v>
      </c>
      <c r="H86" s="29">
        <v>12.5</v>
      </c>
      <c r="I86" s="29">
        <v>675</v>
      </c>
      <c r="J86" s="29">
        <v>240</v>
      </c>
      <c r="K86" s="29">
        <v>12.5</v>
      </c>
      <c r="L86" s="29">
        <v>3000</v>
      </c>
      <c r="M86" s="27" t="s">
        <v>49</v>
      </c>
      <c r="N86" s="28" t="s">
        <v>50</v>
      </c>
      <c r="O86" s="28"/>
      <c r="P86" s="28"/>
      <c r="Q86" s="26"/>
    </row>
    <row r="87" spans="1:17" ht="18.95" customHeight="1" x14ac:dyDescent="0.2">
      <c r="A87" s="26">
        <v>44426</v>
      </c>
      <c r="B87" s="27" t="s">
        <v>376</v>
      </c>
      <c r="C87" s="27" t="s">
        <v>377</v>
      </c>
      <c r="D87" s="27" t="s">
        <v>278</v>
      </c>
      <c r="E87" s="28" t="s">
        <v>228</v>
      </c>
      <c r="F87" s="28" t="s">
        <v>229</v>
      </c>
      <c r="G87" s="29">
        <v>-37.5</v>
      </c>
      <c r="H87" s="29">
        <v>12.5</v>
      </c>
      <c r="I87" s="29">
        <v>468.75</v>
      </c>
      <c r="J87" s="29">
        <v>294</v>
      </c>
      <c r="K87" s="29">
        <v>12.5</v>
      </c>
      <c r="L87" s="29">
        <v>3675</v>
      </c>
      <c r="M87" s="27" t="s">
        <v>49</v>
      </c>
      <c r="N87" s="28" t="s">
        <v>50</v>
      </c>
      <c r="O87" s="28"/>
      <c r="P87" s="28"/>
      <c r="Q87" s="26"/>
    </row>
    <row r="88" spans="1:17" ht="18.95" customHeight="1" x14ac:dyDescent="0.2">
      <c r="A88" s="26">
        <v>44425</v>
      </c>
      <c r="B88" s="27" t="s">
        <v>376</v>
      </c>
      <c r="C88" s="27" t="s">
        <v>377</v>
      </c>
      <c r="D88" s="27" t="s">
        <v>279</v>
      </c>
      <c r="E88" s="28" t="s">
        <v>238</v>
      </c>
      <c r="F88" s="28" t="s">
        <v>239</v>
      </c>
      <c r="G88" s="29">
        <v>250</v>
      </c>
      <c r="H88" s="29">
        <v>12.5</v>
      </c>
      <c r="I88" s="29">
        <v>3125</v>
      </c>
      <c r="J88" s="29">
        <v>331.5</v>
      </c>
      <c r="K88" s="29">
        <v>12.5</v>
      </c>
      <c r="L88" s="29">
        <v>4143.75</v>
      </c>
      <c r="M88" s="27" t="s">
        <v>49</v>
      </c>
      <c r="N88" s="28" t="s">
        <v>50</v>
      </c>
      <c r="O88" s="28"/>
      <c r="P88" s="28"/>
      <c r="Q88" s="26"/>
    </row>
    <row r="89" spans="1:17" ht="18.95" customHeight="1" x14ac:dyDescent="0.2">
      <c r="A89" s="26">
        <v>44424</v>
      </c>
      <c r="B89" s="27" t="s">
        <v>376</v>
      </c>
      <c r="C89" s="27" t="s">
        <v>377</v>
      </c>
      <c r="D89" s="27" t="s">
        <v>280</v>
      </c>
      <c r="E89" s="28" t="s">
        <v>228</v>
      </c>
      <c r="F89" s="28" t="s">
        <v>229</v>
      </c>
      <c r="G89" s="29">
        <v>-18</v>
      </c>
      <c r="H89" s="29">
        <v>12.5</v>
      </c>
      <c r="I89" s="29">
        <v>225</v>
      </c>
      <c r="J89" s="29">
        <v>81.5</v>
      </c>
      <c r="K89" s="29">
        <v>12.5</v>
      </c>
      <c r="L89" s="29">
        <v>1018.75</v>
      </c>
      <c r="M89" s="27" t="s">
        <v>49</v>
      </c>
      <c r="N89" s="28" t="s">
        <v>50</v>
      </c>
      <c r="O89" s="28"/>
      <c r="P89" s="28"/>
      <c r="Q89" s="26"/>
    </row>
    <row r="90" spans="1:17" ht="18.95" customHeight="1" x14ac:dyDescent="0.2">
      <c r="A90" s="26">
        <v>44419</v>
      </c>
      <c r="B90" s="27" t="s">
        <v>376</v>
      </c>
      <c r="C90" s="27" t="s">
        <v>377</v>
      </c>
      <c r="D90" s="27" t="s">
        <v>281</v>
      </c>
      <c r="E90" s="28" t="s">
        <v>228</v>
      </c>
      <c r="F90" s="28" t="s">
        <v>229</v>
      </c>
      <c r="G90" s="29">
        <v>-37.5</v>
      </c>
      <c r="H90" s="29">
        <v>12.5</v>
      </c>
      <c r="I90" s="29">
        <v>468.75</v>
      </c>
      <c r="J90" s="29">
        <v>99.5</v>
      </c>
      <c r="K90" s="29">
        <v>12.5</v>
      </c>
      <c r="L90" s="29">
        <v>1243.75</v>
      </c>
      <c r="M90" s="27" t="s">
        <v>49</v>
      </c>
      <c r="N90" s="28" t="s">
        <v>50</v>
      </c>
      <c r="O90" s="28"/>
      <c r="P90" s="28"/>
      <c r="Q90" s="26"/>
    </row>
    <row r="91" spans="1:17" ht="18.95" customHeight="1" x14ac:dyDescent="0.2">
      <c r="A91" s="26">
        <v>44419</v>
      </c>
      <c r="B91" s="27" t="s">
        <v>376</v>
      </c>
      <c r="C91" s="27" t="s">
        <v>377</v>
      </c>
      <c r="D91" s="27" t="s">
        <v>281</v>
      </c>
      <c r="E91" s="28" t="s">
        <v>228</v>
      </c>
      <c r="F91" s="28" t="s">
        <v>229</v>
      </c>
      <c r="G91" s="29">
        <v>-42</v>
      </c>
      <c r="H91" s="29">
        <v>12.5</v>
      </c>
      <c r="I91" s="29">
        <v>525</v>
      </c>
      <c r="J91" s="29">
        <v>137</v>
      </c>
      <c r="K91" s="29">
        <v>12.5</v>
      </c>
      <c r="L91" s="29">
        <v>1712.5</v>
      </c>
      <c r="M91" s="27" t="s">
        <v>49</v>
      </c>
      <c r="N91" s="28" t="s">
        <v>50</v>
      </c>
      <c r="O91" s="28"/>
      <c r="P91" s="28"/>
      <c r="Q91" s="26"/>
    </row>
    <row r="92" spans="1:17" ht="18.95" customHeight="1" x14ac:dyDescent="0.2">
      <c r="A92" s="26">
        <v>44418</v>
      </c>
      <c r="B92" s="27" t="s">
        <v>376</v>
      </c>
      <c r="C92" s="27" t="s">
        <v>377</v>
      </c>
      <c r="D92" s="27" t="s">
        <v>282</v>
      </c>
      <c r="E92" s="28" t="s">
        <v>238</v>
      </c>
      <c r="F92" s="28" t="s">
        <v>239</v>
      </c>
      <c r="G92" s="29">
        <v>100</v>
      </c>
      <c r="H92" s="29">
        <v>12.5</v>
      </c>
      <c r="I92" s="29">
        <v>1250</v>
      </c>
      <c r="J92" s="29">
        <v>179</v>
      </c>
      <c r="K92" s="29">
        <v>12.5</v>
      </c>
      <c r="L92" s="29">
        <v>2237.5</v>
      </c>
      <c r="M92" s="27" t="s">
        <v>49</v>
      </c>
      <c r="N92" s="28" t="s">
        <v>50</v>
      </c>
      <c r="O92" s="28"/>
      <c r="P92" s="28"/>
      <c r="Q92" s="26"/>
    </row>
    <row r="93" spans="1:17" ht="18.95" customHeight="1" x14ac:dyDescent="0.2">
      <c r="A93" s="26">
        <v>44416</v>
      </c>
      <c r="B93" s="27" t="s">
        <v>376</v>
      </c>
      <c r="C93" s="27" t="s">
        <v>377</v>
      </c>
      <c r="D93" s="27" t="s">
        <v>283</v>
      </c>
      <c r="E93" s="28" t="s">
        <v>228</v>
      </c>
      <c r="F93" s="28" t="s">
        <v>229</v>
      </c>
      <c r="G93" s="29">
        <v>-30</v>
      </c>
      <c r="H93" s="29">
        <v>12.5</v>
      </c>
      <c r="I93" s="29">
        <v>375</v>
      </c>
      <c r="J93" s="29">
        <v>79</v>
      </c>
      <c r="K93" s="29">
        <v>12.5</v>
      </c>
      <c r="L93" s="29">
        <v>987.5</v>
      </c>
      <c r="M93" s="27" t="s">
        <v>49</v>
      </c>
      <c r="N93" s="28" t="s">
        <v>50</v>
      </c>
      <c r="O93" s="28"/>
      <c r="P93" s="28"/>
      <c r="Q93" s="26"/>
    </row>
    <row r="94" spans="1:17" ht="18.95" customHeight="1" x14ac:dyDescent="0.2">
      <c r="A94" s="26">
        <v>44416</v>
      </c>
      <c r="B94" s="27" t="s">
        <v>376</v>
      </c>
      <c r="C94" s="27" t="s">
        <v>377</v>
      </c>
      <c r="D94" s="27" t="s">
        <v>283</v>
      </c>
      <c r="E94" s="28" t="s">
        <v>228</v>
      </c>
      <c r="F94" s="28" t="s">
        <v>229</v>
      </c>
      <c r="G94" s="29">
        <v>-30</v>
      </c>
      <c r="H94" s="29">
        <v>12.5</v>
      </c>
      <c r="I94" s="29">
        <v>375</v>
      </c>
      <c r="J94" s="29">
        <v>109</v>
      </c>
      <c r="K94" s="29">
        <v>12.5</v>
      </c>
      <c r="L94" s="29">
        <v>1362.5</v>
      </c>
      <c r="M94" s="27" t="s">
        <v>49</v>
      </c>
      <c r="N94" s="28" t="s">
        <v>50</v>
      </c>
      <c r="O94" s="28"/>
      <c r="P94" s="28"/>
      <c r="Q94" s="26"/>
    </row>
    <row r="95" spans="1:17" ht="18.95" customHeight="1" x14ac:dyDescent="0.2">
      <c r="A95" s="26">
        <v>44412</v>
      </c>
      <c r="B95" s="27" t="s">
        <v>376</v>
      </c>
      <c r="C95" s="27" t="s">
        <v>377</v>
      </c>
      <c r="D95" s="27" t="s">
        <v>284</v>
      </c>
      <c r="E95" s="28" t="s">
        <v>228</v>
      </c>
      <c r="F95" s="28" t="s">
        <v>229</v>
      </c>
      <c r="G95" s="29">
        <v>-33</v>
      </c>
      <c r="H95" s="29">
        <v>12.5</v>
      </c>
      <c r="I95" s="29">
        <v>412.5</v>
      </c>
      <c r="J95" s="29">
        <v>139</v>
      </c>
      <c r="K95" s="29">
        <v>12.5</v>
      </c>
      <c r="L95" s="29">
        <v>1737.5</v>
      </c>
      <c r="M95" s="27" t="s">
        <v>49</v>
      </c>
      <c r="N95" s="28" t="s">
        <v>50</v>
      </c>
      <c r="O95" s="28"/>
      <c r="P95" s="28"/>
      <c r="Q95" s="26"/>
    </row>
    <row r="96" spans="1:17" ht="18.95" customHeight="1" x14ac:dyDescent="0.2">
      <c r="A96" s="26">
        <v>44412</v>
      </c>
      <c r="B96" s="27" t="s">
        <v>376</v>
      </c>
      <c r="C96" s="27" t="s">
        <v>377</v>
      </c>
      <c r="D96" s="27" t="s">
        <v>284</v>
      </c>
      <c r="E96" s="28" t="s">
        <v>228</v>
      </c>
      <c r="F96" s="28" t="s">
        <v>229</v>
      </c>
      <c r="G96" s="29">
        <v>-30</v>
      </c>
      <c r="H96" s="29">
        <v>12.5</v>
      </c>
      <c r="I96" s="29">
        <v>375</v>
      </c>
      <c r="J96" s="29">
        <v>172</v>
      </c>
      <c r="K96" s="29">
        <v>12.5</v>
      </c>
      <c r="L96" s="29">
        <v>2150</v>
      </c>
      <c r="M96" s="27" t="s">
        <v>49</v>
      </c>
      <c r="N96" s="28" t="s">
        <v>50</v>
      </c>
      <c r="O96" s="28"/>
      <c r="P96" s="28"/>
      <c r="Q96" s="26"/>
    </row>
    <row r="97" spans="1:17" ht="18.95" customHeight="1" x14ac:dyDescent="0.2">
      <c r="A97" s="26">
        <v>44411</v>
      </c>
      <c r="B97" s="27" t="s">
        <v>376</v>
      </c>
      <c r="C97" s="27" t="s">
        <v>377</v>
      </c>
      <c r="D97" s="27" t="s">
        <v>285</v>
      </c>
      <c r="E97" s="28" t="s">
        <v>238</v>
      </c>
      <c r="F97" s="28" t="s">
        <v>239</v>
      </c>
      <c r="G97" s="29">
        <v>200</v>
      </c>
      <c r="H97" s="29">
        <v>12.5</v>
      </c>
      <c r="I97" s="29">
        <v>2500</v>
      </c>
      <c r="J97" s="29">
        <v>202</v>
      </c>
      <c r="K97" s="29">
        <v>12.5</v>
      </c>
      <c r="L97" s="29">
        <v>2525</v>
      </c>
      <c r="M97" s="27" t="s">
        <v>49</v>
      </c>
      <c r="N97" s="28" t="s">
        <v>50</v>
      </c>
      <c r="O97" s="28"/>
      <c r="P97" s="28"/>
      <c r="Q97" s="26"/>
    </row>
    <row r="98" spans="1:17" ht="18.95" customHeight="1" x14ac:dyDescent="0.2">
      <c r="A98" s="26">
        <v>44409</v>
      </c>
      <c r="B98" s="27" t="s">
        <v>376</v>
      </c>
      <c r="C98" s="27" t="s">
        <v>377</v>
      </c>
      <c r="D98" s="27" t="s">
        <v>286</v>
      </c>
      <c r="E98" s="28" t="s">
        <v>228</v>
      </c>
      <c r="F98" s="28" t="s">
        <v>229</v>
      </c>
      <c r="G98" s="29">
        <v>-30</v>
      </c>
      <c r="H98" s="29">
        <v>12.5</v>
      </c>
      <c r="I98" s="29">
        <v>375</v>
      </c>
      <c r="J98" s="29">
        <v>2</v>
      </c>
      <c r="K98" s="29">
        <v>12.5</v>
      </c>
      <c r="L98" s="29">
        <v>25</v>
      </c>
      <c r="M98" s="27" t="s">
        <v>49</v>
      </c>
      <c r="N98" s="28" t="s">
        <v>50</v>
      </c>
      <c r="O98" s="28"/>
      <c r="P98" s="28"/>
      <c r="Q98" s="26"/>
    </row>
    <row r="99" spans="1:17" ht="18.95" customHeight="1" x14ac:dyDescent="0.2">
      <c r="A99" s="26">
        <v>44409</v>
      </c>
      <c r="B99" s="27" t="s">
        <v>376</v>
      </c>
      <c r="C99" s="27" t="s">
        <v>377</v>
      </c>
      <c r="D99" s="27" t="s">
        <v>286</v>
      </c>
      <c r="E99" s="28" t="s">
        <v>228</v>
      </c>
      <c r="F99" s="28" t="s">
        <v>229</v>
      </c>
      <c r="G99" s="29">
        <v>-30</v>
      </c>
      <c r="H99" s="29">
        <v>12.5</v>
      </c>
      <c r="I99" s="29">
        <v>375</v>
      </c>
      <c r="J99" s="29">
        <v>32</v>
      </c>
      <c r="K99" s="29">
        <v>12.5</v>
      </c>
      <c r="L99" s="29">
        <v>400</v>
      </c>
      <c r="M99" s="27" t="s">
        <v>49</v>
      </c>
      <c r="N99" s="28" t="s">
        <v>50</v>
      </c>
      <c r="O99" s="28"/>
      <c r="P99" s="28"/>
      <c r="Q99" s="26"/>
    </row>
    <row r="100" spans="1:17" ht="18.95" customHeight="1" x14ac:dyDescent="0.2">
      <c r="A100" s="26">
        <v>44405</v>
      </c>
      <c r="B100" s="27" t="s">
        <v>376</v>
      </c>
      <c r="C100" s="27" t="s">
        <v>377</v>
      </c>
      <c r="D100" s="27" t="s">
        <v>287</v>
      </c>
      <c r="E100" s="28" t="s">
        <v>228</v>
      </c>
      <c r="F100" s="28" t="s">
        <v>229</v>
      </c>
      <c r="G100" s="29">
        <v>-27</v>
      </c>
      <c r="H100" s="29">
        <v>12.5</v>
      </c>
      <c r="I100" s="29">
        <v>337.5</v>
      </c>
      <c r="J100" s="29">
        <v>62</v>
      </c>
      <c r="K100" s="29">
        <v>12.5</v>
      </c>
      <c r="L100" s="29">
        <v>775</v>
      </c>
      <c r="M100" s="27" t="s">
        <v>49</v>
      </c>
      <c r="N100" s="28" t="s">
        <v>50</v>
      </c>
      <c r="O100" s="28"/>
      <c r="P100" s="28"/>
      <c r="Q100" s="26"/>
    </row>
    <row r="101" spans="1:17" ht="18.95" customHeight="1" x14ac:dyDescent="0.2">
      <c r="A101" s="26">
        <v>44405</v>
      </c>
      <c r="B101" s="27" t="s">
        <v>376</v>
      </c>
      <c r="C101" s="27" t="s">
        <v>377</v>
      </c>
      <c r="D101" s="27" t="s">
        <v>287</v>
      </c>
      <c r="E101" s="28" t="s">
        <v>228</v>
      </c>
      <c r="F101" s="28" t="s">
        <v>229</v>
      </c>
      <c r="G101" s="29">
        <v>-36</v>
      </c>
      <c r="H101" s="29">
        <v>12.5</v>
      </c>
      <c r="I101" s="29">
        <v>450</v>
      </c>
      <c r="J101" s="29">
        <v>89</v>
      </c>
      <c r="K101" s="29">
        <v>12.5</v>
      </c>
      <c r="L101" s="29">
        <v>1112.5</v>
      </c>
      <c r="M101" s="27" t="s">
        <v>49</v>
      </c>
      <c r="N101" s="28" t="s">
        <v>50</v>
      </c>
      <c r="O101" s="28"/>
      <c r="P101" s="28"/>
      <c r="Q101" s="26"/>
    </row>
    <row r="102" spans="1:17" ht="18.95" customHeight="1" x14ac:dyDescent="0.2">
      <c r="A102" s="26">
        <v>44404</v>
      </c>
      <c r="B102" s="27" t="s">
        <v>376</v>
      </c>
      <c r="C102" s="27" t="s">
        <v>377</v>
      </c>
      <c r="D102" s="27" t="s">
        <v>288</v>
      </c>
      <c r="E102" s="28" t="s">
        <v>238</v>
      </c>
      <c r="F102" s="28" t="s">
        <v>239</v>
      </c>
      <c r="G102" s="29">
        <v>75</v>
      </c>
      <c r="H102" s="29">
        <v>12.5</v>
      </c>
      <c r="I102" s="29">
        <v>937.5</v>
      </c>
      <c r="J102" s="29">
        <v>125</v>
      </c>
      <c r="K102" s="29">
        <v>12.5</v>
      </c>
      <c r="L102" s="29">
        <v>1562.5</v>
      </c>
      <c r="M102" s="27" t="s">
        <v>49</v>
      </c>
      <c r="N102" s="28" t="s">
        <v>50</v>
      </c>
      <c r="O102" s="28"/>
      <c r="P102" s="28"/>
      <c r="Q102" s="26"/>
    </row>
    <row r="103" spans="1:17" ht="18.95" customHeight="1" x14ac:dyDescent="0.2">
      <c r="A103" s="26">
        <v>44402</v>
      </c>
      <c r="B103" s="27" t="s">
        <v>376</v>
      </c>
      <c r="C103" s="27" t="s">
        <v>377</v>
      </c>
      <c r="D103" s="27" t="s">
        <v>289</v>
      </c>
      <c r="E103" s="28" t="s">
        <v>228</v>
      </c>
      <c r="F103" s="28" t="s">
        <v>229</v>
      </c>
      <c r="G103" s="29">
        <v>-27</v>
      </c>
      <c r="H103" s="29">
        <v>12.5</v>
      </c>
      <c r="I103" s="29">
        <v>337.5</v>
      </c>
      <c r="J103" s="29">
        <v>50</v>
      </c>
      <c r="K103" s="29">
        <v>12.5</v>
      </c>
      <c r="L103" s="29">
        <v>625</v>
      </c>
      <c r="M103" s="27" t="s">
        <v>49</v>
      </c>
      <c r="N103" s="28" t="s">
        <v>50</v>
      </c>
      <c r="O103" s="28"/>
      <c r="P103" s="28"/>
      <c r="Q103" s="26"/>
    </row>
    <row r="104" spans="1:17" ht="18.95" customHeight="1" x14ac:dyDescent="0.2">
      <c r="A104" s="26">
        <v>44402</v>
      </c>
      <c r="B104" s="27" t="s">
        <v>376</v>
      </c>
      <c r="C104" s="27" t="s">
        <v>377</v>
      </c>
      <c r="D104" s="27" t="s">
        <v>289</v>
      </c>
      <c r="E104" s="28" t="s">
        <v>228</v>
      </c>
      <c r="F104" s="28" t="s">
        <v>229</v>
      </c>
      <c r="G104" s="29">
        <v>-42</v>
      </c>
      <c r="H104" s="29">
        <v>12.5</v>
      </c>
      <c r="I104" s="29">
        <v>525</v>
      </c>
      <c r="J104" s="29">
        <v>77</v>
      </c>
      <c r="K104" s="29">
        <v>12.5</v>
      </c>
      <c r="L104" s="29">
        <v>962.5</v>
      </c>
      <c r="M104" s="27" t="s">
        <v>49</v>
      </c>
      <c r="N104" s="28" t="s">
        <v>50</v>
      </c>
      <c r="O104" s="28"/>
      <c r="P104" s="28"/>
      <c r="Q104" s="26"/>
    </row>
    <row r="105" spans="1:17" ht="18.95" customHeight="1" x14ac:dyDescent="0.2">
      <c r="A105" s="26">
        <v>44398</v>
      </c>
      <c r="B105" s="27" t="s">
        <v>376</v>
      </c>
      <c r="C105" s="27" t="s">
        <v>377</v>
      </c>
      <c r="D105" s="27" t="s">
        <v>290</v>
      </c>
      <c r="E105" s="28" t="s">
        <v>228</v>
      </c>
      <c r="F105" s="28" t="s">
        <v>229</v>
      </c>
      <c r="G105" s="29">
        <v>-27</v>
      </c>
      <c r="H105" s="29">
        <v>12.5</v>
      </c>
      <c r="I105" s="29">
        <v>337.5</v>
      </c>
      <c r="J105" s="29">
        <v>119</v>
      </c>
      <c r="K105" s="29">
        <v>12.5</v>
      </c>
      <c r="L105" s="29">
        <v>1487.5</v>
      </c>
      <c r="M105" s="27" t="s">
        <v>49</v>
      </c>
      <c r="N105" s="28" t="s">
        <v>50</v>
      </c>
      <c r="O105" s="28"/>
      <c r="P105" s="28"/>
      <c r="Q105" s="26"/>
    </row>
    <row r="106" spans="1:17" ht="18.95" customHeight="1" x14ac:dyDescent="0.2">
      <c r="A106" s="26">
        <v>44398</v>
      </c>
      <c r="B106" s="27" t="s">
        <v>376</v>
      </c>
      <c r="C106" s="27" t="s">
        <v>377</v>
      </c>
      <c r="D106" s="27" t="s">
        <v>290</v>
      </c>
      <c r="E106" s="28" t="s">
        <v>228</v>
      </c>
      <c r="F106" s="28" t="s">
        <v>229</v>
      </c>
      <c r="G106" s="29">
        <v>-36</v>
      </c>
      <c r="H106" s="29">
        <v>12.5</v>
      </c>
      <c r="I106" s="29">
        <v>450</v>
      </c>
      <c r="J106" s="29">
        <v>146</v>
      </c>
      <c r="K106" s="29">
        <v>12.5</v>
      </c>
      <c r="L106" s="29">
        <v>1825</v>
      </c>
      <c r="M106" s="27" t="s">
        <v>49</v>
      </c>
      <c r="N106" s="28" t="s">
        <v>50</v>
      </c>
      <c r="O106" s="28"/>
      <c r="P106" s="28"/>
      <c r="Q106" s="26"/>
    </row>
    <row r="107" spans="1:17" ht="18.95" customHeight="1" x14ac:dyDescent="0.2">
      <c r="A107" s="26">
        <v>44397</v>
      </c>
      <c r="B107" s="27" t="s">
        <v>376</v>
      </c>
      <c r="C107" s="27" t="s">
        <v>377</v>
      </c>
      <c r="D107" s="27" t="s">
        <v>291</v>
      </c>
      <c r="E107" s="28" t="s">
        <v>238</v>
      </c>
      <c r="F107" s="28" t="s">
        <v>239</v>
      </c>
      <c r="G107" s="29">
        <v>180</v>
      </c>
      <c r="H107" s="29">
        <v>12.5</v>
      </c>
      <c r="I107" s="29">
        <v>2250</v>
      </c>
      <c r="J107" s="29">
        <v>182</v>
      </c>
      <c r="K107" s="29">
        <v>12.5</v>
      </c>
      <c r="L107" s="29">
        <v>2275</v>
      </c>
      <c r="M107" s="27" t="s">
        <v>49</v>
      </c>
      <c r="N107" s="28" t="s">
        <v>50</v>
      </c>
      <c r="O107" s="28"/>
      <c r="P107" s="28"/>
      <c r="Q107" s="26"/>
    </row>
    <row r="108" spans="1:17" ht="18.95" customHeight="1" x14ac:dyDescent="0.2">
      <c r="A108" s="26">
        <v>44395</v>
      </c>
      <c r="B108" s="27" t="s">
        <v>376</v>
      </c>
      <c r="C108" s="27" t="s">
        <v>377</v>
      </c>
      <c r="D108" s="27" t="s">
        <v>292</v>
      </c>
      <c r="E108" s="28" t="s">
        <v>228</v>
      </c>
      <c r="F108" s="28" t="s">
        <v>229</v>
      </c>
      <c r="G108" s="29">
        <v>-24</v>
      </c>
      <c r="H108" s="29">
        <v>12.5</v>
      </c>
      <c r="I108" s="29">
        <v>300</v>
      </c>
      <c r="J108" s="29">
        <v>2</v>
      </c>
      <c r="K108" s="29">
        <v>12.5</v>
      </c>
      <c r="L108" s="29">
        <v>25</v>
      </c>
      <c r="M108" s="27" t="s">
        <v>49</v>
      </c>
      <c r="N108" s="28" t="s">
        <v>50</v>
      </c>
      <c r="O108" s="28"/>
      <c r="P108" s="28"/>
      <c r="Q108" s="26"/>
    </row>
    <row r="109" spans="1:17" ht="18.95" customHeight="1" x14ac:dyDescent="0.2">
      <c r="A109" s="26">
        <v>44395</v>
      </c>
      <c r="B109" s="27" t="s">
        <v>376</v>
      </c>
      <c r="C109" s="27" t="s">
        <v>377</v>
      </c>
      <c r="D109" s="27" t="s">
        <v>292</v>
      </c>
      <c r="E109" s="28" t="s">
        <v>228</v>
      </c>
      <c r="F109" s="28" t="s">
        <v>229</v>
      </c>
      <c r="G109" s="29">
        <v>-42</v>
      </c>
      <c r="H109" s="29">
        <v>12.5</v>
      </c>
      <c r="I109" s="29">
        <v>525</v>
      </c>
      <c r="J109" s="29">
        <v>26</v>
      </c>
      <c r="K109" s="29">
        <v>12.5</v>
      </c>
      <c r="L109" s="29">
        <v>325</v>
      </c>
      <c r="M109" s="27" t="s">
        <v>49</v>
      </c>
      <c r="N109" s="28" t="s">
        <v>50</v>
      </c>
      <c r="O109" s="28"/>
      <c r="P109" s="28"/>
      <c r="Q109" s="26"/>
    </row>
    <row r="110" spans="1:17" ht="18.95" customHeight="1" x14ac:dyDescent="0.2">
      <c r="A110" s="26">
        <v>44390</v>
      </c>
      <c r="B110" s="27" t="s">
        <v>376</v>
      </c>
      <c r="C110" s="27" t="s">
        <v>377</v>
      </c>
      <c r="D110" s="27" t="s">
        <v>293</v>
      </c>
      <c r="E110" s="28" t="s">
        <v>228</v>
      </c>
      <c r="F110" s="28" t="s">
        <v>229</v>
      </c>
      <c r="G110" s="29">
        <v>-12</v>
      </c>
      <c r="H110" s="29">
        <v>12.5</v>
      </c>
      <c r="I110" s="29">
        <v>150</v>
      </c>
      <c r="J110" s="29">
        <v>68</v>
      </c>
      <c r="K110" s="29">
        <v>12.5</v>
      </c>
      <c r="L110" s="29">
        <v>850</v>
      </c>
      <c r="M110" s="27" t="s">
        <v>49</v>
      </c>
      <c r="N110" s="28" t="s">
        <v>50</v>
      </c>
      <c r="O110" s="28"/>
      <c r="P110" s="28"/>
      <c r="Q110" s="26"/>
    </row>
    <row r="111" spans="1:17" ht="18.95" customHeight="1" x14ac:dyDescent="0.2">
      <c r="A111" s="26">
        <v>44390</v>
      </c>
      <c r="B111" s="27" t="s">
        <v>376</v>
      </c>
      <c r="C111" s="27" t="s">
        <v>377</v>
      </c>
      <c r="D111" s="27" t="s">
        <v>293</v>
      </c>
      <c r="E111" s="28" t="s">
        <v>228</v>
      </c>
      <c r="F111" s="28" t="s">
        <v>229</v>
      </c>
      <c r="G111" s="29">
        <v>-18</v>
      </c>
      <c r="H111" s="29">
        <v>12.5</v>
      </c>
      <c r="I111" s="29">
        <v>225</v>
      </c>
      <c r="J111" s="29">
        <v>80</v>
      </c>
      <c r="K111" s="29">
        <v>12.5</v>
      </c>
      <c r="L111" s="29">
        <v>1000</v>
      </c>
      <c r="M111" s="27" t="s">
        <v>49</v>
      </c>
      <c r="N111" s="28" t="s">
        <v>50</v>
      </c>
      <c r="O111" s="28"/>
      <c r="P111" s="28"/>
      <c r="Q111" s="26"/>
    </row>
    <row r="112" spans="1:17" ht="18.95" customHeight="1" x14ac:dyDescent="0.2">
      <c r="A112" s="26">
        <v>44388</v>
      </c>
      <c r="B112" s="27" t="s">
        <v>376</v>
      </c>
      <c r="C112" s="27" t="s">
        <v>377</v>
      </c>
      <c r="D112" s="27" t="s">
        <v>294</v>
      </c>
      <c r="E112" s="28" t="s">
        <v>238</v>
      </c>
      <c r="F112" s="28" t="s">
        <v>239</v>
      </c>
      <c r="G112" s="29">
        <v>150</v>
      </c>
      <c r="H112" s="29">
        <v>12.5</v>
      </c>
      <c r="I112" s="29">
        <v>1875</v>
      </c>
      <c r="J112" s="29">
        <v>98</v>
      </c>
      <c r="K112" s="29">
        <v>12.5</v>
      </c>
      <c r="L112" s="29">
        <v>1225</v>
      </c>
      <c r="M112" s="27" t="s">
        <v>49</v>
      </c>
      <c r="N112" s="28" t="s">
        <v>50</v>
      </c>
      <c r="O112" s="28"/>
      <c r="P112" s="28"/>
      <c r="Q112" s="26"/>
    </row>
    <row r="113" spans="1:17" ht="18.95" customHeight="1" x14ac:dyDescent="0.2">
      <c r="A113" s="26">
        <v>44388</v>
      </c>
      <c r="B113" s="27" t="s">
        <v>376</v>
      </c>
      <c r="C113" s="27" t="s">
        <v>377</v>
      </c>
      <c r="D113" s="27" t="s">
        <v>295</v>
      </c>
      <c r="E113" s="28" t="s">
        <v>228</v>
      </c>
      <c r="F113" s="28" t="s">
        <v>229</v>
      </c>
      <c r="G113" s="29">
        <v>-24</v>
      </c>
      <c r="H113" s="29">
        <v>0</v>
      </c>
      <c r="I113" s="29">
        <v>0</v>
      </c>
      <c r="J113" s="29">
        <v>-52</v>
      </c>
      <c r="K113" s="29">
        <v>12.5</v>
      </c>
      <c r="L113" s="29">
        <v>0</v>
      </c>
      <c r="M113" s="27" t="s">
        <v>49</v>
      </c>
      <c r="N113" s="28" t="s">
        <v>50</v>
      </c>
      <c r="O113" s="28"/>
      <c r="P113" s="28"/>
      <c r="Q113" s="26"/>
    </row>
    <row r="114" spans="1:17" ht="18.95" customHeight="1" x14ac:dyDescent="0.2">
      <c r="A114" s="26">
        <v>44388</v>
      </c>
      <c r="B114" s="27" t="s">
        <v>376</v>
      </c>
      <c r="C114" s="27" t="s">
        <v>377</v>
      </c>
      <c r="D114" s="27" t="s">
        <v>295</v>
      </c>
      <c r="E114" s="28" t="s">
        <v>228</v>
      </c>
      <c r="F114" s="28" t="s">
        <v>229</v>
      </c>
      <c r="G114" s="29">
        <v>-42</v>
      </c>
      <c r="H114" s="29">
        <v>12.5</v>
      </c>
      <c r="I114" s="29">
        <v>525</v>
      </c>
      <c r="J114" s="29">
        <v>-28</v>
      </c>
      <c r="K114" s="29">
        <v>12.5</v>
      </c>
      <c r="L114" s="29">
        <v>0</v>
      </c>
      <c r="M114" s="27" t="s">
        <v>49</v>
      </c>
      <c r="N114" s="28" t="s">
        <v>50</v>
      </c>
      <c r="O114" s="28"/>
      <c r="P114" s="28"/>
      <c r="Q114" s="26"/>
    </row>
    <row r="115" spans="1:17" ht="18.95" customHeight="1" x14ac:dyDescent="0.2">
      <c r="A115" s="26">
        <v>44384</v>
      </c>
      <c r="B115" s="27" t="s">
        <v>376</v>
      </c>
      <c r="C115" s="27" t="s">
        <v>377</v>
      </c>
      <c r="D115" s="27" t="s">
        <v>296</v>
      </c>
      <c r="E115" s="28" t="s">
        <v>228</v>
      </c>
      <c r="F115" s="28" t="s">
        <v>229</v>
      </c>
      <c r="G115" s="29">
        <v>-21</v>
      </c>
      <c r="H115" s="29">
        <v>12.5</v>
      </c>
      <c r="I115" s="29">
        <v>262.5</v>
      </c>
      <c r="J115" s="29">
        <v>14</v>
      </c>
      <c r="K115" s="29">
        <v>12.5</v>
      </c>
      <c r="L115" s="29">
        <v>175</v>
      </c>
      <c r="M115" s="27" t="s">
        <v>49</v>
      </c>
      <c r="N115" s="28" t="s">
        <v>50</v>
      </c>
      <c r="O115" s="28"/>
      <c r="P115" s="28"/>
      <c r="Q115" s="26"/>
    </row>
    <row r="116" spans="1:17" ht="18.95" customHeight="1" x14ac:dyDescent="0.2">
      <c r="A116" s="26">
        <v>44384</v>
      </c>
      <c r="B116" s="27" t="s">
        <v>376</v>
      </c>
      <c r="C116" s="27" t="s">
        <v>377</v>
      </c>
      <c r="D116" s="27" t="s">
        <v>296</v>
      </c>
      <c r="E116" s="28" t="s">
        <v>228</v>
      </c>
      <c r="F116" s="28" t="s">
        <v>229</v>
      </c>
      <c r="G116" s="29">
        <v>-36</v>
      </c>
      <c r="H116" s="29">
        <v>12.5</v>
      </c>
      <c r="I116" s="29">
        <v>450</v>
      </c>
      <c r="J116" s="29">
        <v>35</v>
      </c>
      <c r="K116" s="29">
        <v>12.5</v>
      </c>
      <c r="L116" s="29">
        <v>437.5</v>
      </c>
      <c r="M116" s="27" t="s">
        <v>49</v>
      </c>
      <c r="N116" s="28" t="s">
        <v>50</v>
      </c>
      <c r="O116" s="28"/>
      <c r="P116" s="28"/>
      <c r="Q116" s="26"/>
    </row>
    <row r="117" spans="1:17" ht="18.95" customHeight="1" x14ac:dyDescent="0.2">
      <c r="A117" s="26">
        <v>44381</v>
      </c>
      <c r="B117" s="27" t="s">
        <v>376</v>
      </c>
      <c r="C117" s="27" t="s">
        <v>377</v>
      </c>
      <c r="D117" s="27" t="s">
        <v>297</v>
      </c>
      <c r="E117" s="28" t="s">
        <v>228</v>
      </c>
      <c r="F117" s="28" t="s">
        <v>229</v>
      </c>
      <c r="G117" s="29">
        <v>-48</v>
      </c>
      <c r="H117" s="29">
        <v>12.5</v>
      </c>
      <c r="I117" s="29">
        <v>600</v>
      </c>
      <c r="J117" s="29">
        <v>71</v>
      </c>
      <c r="K117" s="29">
        <v>12.5</v>
      </c>
      <c r="L117" s="29">
        <v>887.5</v>
      </c>
      <c r="M117" s="27" t="s">
        <v>49</v>
      </c>
      <c r="N117" s="28" t="s">
        <v>50</v>
      </c>
      <c r="O117" s="28"/>
      <c r="P117" s="28"/>
      <c r="Q117" s="26"/>
    </row>
    <row r="118" spans="1:17" ht="18.95" customHeight="1" x14ac:dyDescent="0.2">
      <c r="A118" s="26">
        <v>44381</v>
      </c>
      <c r="B118" s="27" t="s">
        <v>376</v>
      </c>
      <c r="C118" s="27" t="s">
        <v>377</v>
      </c>
      <c r="D118" s="27" t="s">
        <v>297</v>
      </c>
      <c r="E118" s="28" t="s">
        <v>228</v>
      </c>
      <c r="F118" s="28" t="s">
        <v>229</v>
      </c>
      <c r="G118" s="29">
        <v>-27</v>
      </c>
      <c r="H118" s="29">
        <v>12.5</v>
      </c>
      <c r="I118" s="29">
        <v>337.5</v>
      </c>
      <c r="J118" s="29">
        <v>119</v>
      </c>
      <c r="K118" s="29">
        <v>12.5</v>
      </c>
      <c r="L118" s="29">
        <v>1487.5</v>
      </c>
      <c r="M118" s="27" t="s">
        <v>49</v>
      </c>
      <c r="N118" s="28" t="s">
        <v>50</v>
      </c>
      <c r="O118" s="28"/>
      <c r="P118" s="28"/>
      <c r="Q118" s="26"/>
    </row>
    <row r="119" spans="1:17" ht="18.95" customHeight="1" x14ac:dyDescent="0.2">
      <c r="A119" s="26">
        <v>44377</v>
      </c>
      <c r="B119" s="27" t="s">
        <v>376</v>
      </c>
      <c r="C119" s="27" t="s">
        <v>377</v>
      </c>
      <c r="D119" s="27" t="s">
        <v>298</v>
      </c>
      <c r="E119" s="28" t="s">
        <v>228</v>
      </c>
      <c r="F119" s="28" t="s">
        <v>229</v>
      </c>
      <c r="G119" s="29">
        <v>-30</v>
      </c>
      <c r="H119" s="29">
        <v>12.5</v>
      </c>
      <c r="I119" s="29">
        <v>375</v>
      </c>
      <c r="J119" s="29">
        <v>146</v>
      </c>
      <c r="K119" s="29">
        <v>12.5</v>
      </c>
      <c r="L119" s="29">
        <v>1825</v>
      </c>
      <c r="M119" s="27" t="s">
        <v>49</v>
      </c>
      <c r="N119" s="28" t="s">
        <v>50</v>
      </c>
      <c r="O119" s="28"/>
      <c r="P119" s="28"/>
      <c r="Q119" s="26"/>
    </row>
    <row r="120" spans="1:17" ht="18.95" customHeight="1" x14ac:dyDescent="0.2">
      <c r="A120" s="26">
        <v>44376</v>
      </c>
      <c r="B120" s="27" t="s">
        <v>376</v>
      </c>
      <c r="C120" s="27" t="s">
        <v>377</v>
      </c>
      <c r="D120" s="27" t="s">
        <v>299</v>
      </c>
      <c r="E120" s="28" t="s">
        <v>238</v>
      </c>
      <c r="F120" s="28" t="s">
        <v>239</v>
      </c>
      <c r="G120" s="29">
        <v>120</v>
      </c>
      <c r="H120" s="29">
        <v>12.5</v>
      </c>
      <c r="I120" s="29">
        <v>1500</v>
      </c>
      <c r="J120" s="29">
        <v>176</v>
      </c>
      <c r="K120" s="29">
        <v>12.5</v>
      </c>
      <c r="L120" s="29">
        <v>2200</v>
      </c>
      <c r="M120" s="27" t="s">
        <v>49</v>
      </c>
      <c r="N120" s="28" t="s">
        <v>50</v>
      </c>
      <c r="O120" s="28"/>
      <c r="P120" s="28"/>
      <c r="Q120" s="26"/>
    </row>
    <row r="121" spans="1:17" ht="18.95" customHeight="1" x14ac:dyDescent="0.2">
      <c r="A121" s="26">
        <v>44374</v>
      </c>
      <c r="B121" s="27" t="s">
        <v>376</v>
      </c>
      <c r="C121" s="27" t="s">
        <v>377</v>
      </c>
      <c r="D121" s="27" t="s">
        <v>300</v>
      </c>
      <c r="E121" s="28" t="s">
        <v>228</v>
      </c>
      <c r="F121" s="28" t="s">
        <v>229</v>
      </c>
      <c r="G121" s="29">
        <v>-18</v>
      </c>
      <c r="H121" s="29">
        <v>12.5</v>
      </c>
      <c r="I121" s="29">
        <v>225</v>
      </c>
      <c r="J121" s="29">
        <v>56</v>
      </c>
      <c r="K121" s="29">
        <v>12.5</v>
      </c>
      <c r="L121" s="29">
        <v>700</v>
      </c>
      <c r="M121" s="27" t="s">
        <v>49</v>
      </c>
      <c r="N121" s="28" t="s">
        <v>50</v>
      </c>
      <c r="O121" s="28"/>
      <c r="P121" s="28"/>
      <c r="Q121" s="26"/>
    </row>
    <row r="122" spans="1:17" ht="18.95" customHeight="1" x14ac:dyDescent="0.2">
      <c r="A122" s="26">
        <v>44370</v>
      </c>
      <c r="B122" s="27" t="s">
        <v>376</v>
      </c>
      <c r="C122" s="27" t="s">
        <v>377</v>
      </c>
      <c r="D122" s="27" t="s">
        <v>301</v>
      </c>
      <c r="E122" s="28" t="s">
        <v>228</v>
      </c>
      <c r="F122" s="28" t="s">
        <v>229</v>
      </c>
      <c r="G122" s="29">
        <v>-30</v>
      </c>
      <c r="H122" s="29">
        <v>12.5</v>
      </c>
      <c r="I122" s="29">
        <v>375</v>
      </c>
      <c r="J122" s="29">
        <v>74</v>
      </c>
      <c r="K122" s="29">
        <v>12.5</v>
      </c>
      <c r="L122" s="29">
        <v>925</v>
      </c>
      <c r="M122" s="27" t="s">
        <v>49</v>
      </c>
      <c r="N122" s="28" t="s">
        <v>50</v>
      </c>
      <c r="O122" s="28"/>
      <c r="P122" s="28"/>
      <c r="Q122" s="26"/>
    </row>
    <row r="123" spans="1:17" ht="18.95" customHeight="1" x14ac:dyDescent="0.2">
      <c r="A123" s="26">
        <v>44369</v>
      </c>
      <c r="B123" s="27" t="s">
        <v>376</v>
      </c>
      <c r="C123" s="27" t="s">
        <v>377</v>
      </c>
      <c r="D123" s="27" t="s">
        <v>369</v>
      </c>
      <c r="E123" s="28" t="s">
        <v>238</v>
      </c>
      <c r="F123" s="28" t="s">
        <v>239</v>
      </c>
      <c r="G123" s="29">
        <v>85</v>
      </c>
      <c r="H123" s="29">
        <v>12.5</v>
      </c>
      <c r="I123" s="29">
        <v>1062.5</v>
      </c>
      <c r="J123" s="29">
        <v>104</v>
      </c>
      <c r="K123" s="29">
        <v>12.5</v>
      </c>
      <c r="L123" s="29">
        <v>1300</v>
      </c>
      <c r="M123" s="27" t="s">
        <v>49</v>
      </c>
      <c r="N123" s="28" t="s">
        <v>50</v>
      </c>
      <c r="O123" s="28"/>
      <c r="P123" s="28"/>
      <c r="Q123" s="26"/>
    </row>
    <row r="124" spans="1:17" ht="18.95" customHeight="1" x14ac:dyDescent="0.2">
      <c r="A124" s="26">
        <v>44367</v>
      </c>
      <c r="B124" s="27" t="s">
        <v>376</v>
      </c>
      <c r="C124" s="27" t="s">
        <v>377</v>
      </c>
      <c r="D124" s="27" t="s">
        <v>302</v>
      </c>
      <c r="E124" s="28" t="s">
        <v>228</v>
      </c>
      <c r="F124" s="28" t="s">
        <v>229</v>
      </c>
      <c r="G124" s="29">
        <v>-21</v>
      </c>
      <c r="H124" s="29">
        <v>12.5</v>
      </c>
      <c r="I124" s="29">
        <v>262.5</v>
      </c>
      <c r="J124" s="29">
        <v>19</v>
      </c>
      <c r="K124" s="29">
        <v>12.5</v>
      </c>
      <c r="L124" s="29">
        <v>237.5</v>
      </c>
      <c r="M124" s="27" t="s">
        <v>49</v>
      </c>
      <c r="N124" s="28" t="s">
        <v>50</v>
      </c>
      <c r="O124" s="28"/>
      <c r="P124" s="28"/>
      <c r="Q124" s="26"/>
    </row>
    <row r="125" spans="1:17" ht="18.95" customHeight="1" x14ac:dyDescent="0.2">
      <c r="A125" s="26">
        <v>44363</v>
      </c>
      <c r="B125" s="27" t="s">
        <v>376</v>
      </c>
      <c r="C125" s="27" t="s">
        <v>377</v>
      </c>
      <c r="D125" s="27" t="s">
        <v>303</v>
      </c>
      <c r="E125" s="28" t="s">
        <v>228</v>
      </c>
      <c r="F125" s="28" t="s">
        <v>229</v>
      </c>
      <c r="G125" s="29">
        <v>-42</v>
      </c>
      <c r="H125" s="29">
        <v>12.5</v>
      </c>
      <c r="I125" s="29">
        <v>525</v>
      </c>
      <c r="J125" s="29">
        <v>40</v>
      </c>
      <c r="K125" s="29">
        <v>12.5</v>
      </c>
      <c r="L125" s="29">
        <v>500</v>
      </c>
      <c r="M125" s="27" t="s">
        <v>49</v>
      </c>
      <c r="N125" s="28" t="s">
        <v>50</v>
      </c>
      <c r="O125" s="28"/>
      <c r="P125" s="28"/>
      <c r="Q125" s="26"/>
    </row>
    <row r="126" spans="1:17" ht="18.95" customHeight="1" x14ac:dyDescent="0.2">
      <c r="A126" s="26">
        <v>44362</v>
      </c>
      <c r="B126" s="27" t="s">
        <v>376</v>
      </c>
      <c r="C126" s="27" t="s">
        <v>377</v>
      </c>
      <c r="D126" s="27" t="s">
        <v>370</v>
      </c>
      <c r="E126" s="28" t="s">
        <v>238</v>
      </c>
      <c r="F126" s="28" t="s">
        <v>239</v>
      </c>
      <c r="G126" s="29">
        <v>80</v>
      </c>
      <c r="H126" s="29">
        <v>12.5</v>
      </c>
      <c r="I126" s="29">
        <v>1000</v>
      </c>
      <c r="J126" s="29">
        <v>82</v>
      </c>
      <c r="K126" s="29">
        <v>12.5</v>
      </c>
      <c r="L126" s="29">
        <v>1025</v>
      </c>
      <c r="M126" s="27" t="s">
        <v>49</v>
      </c>
      <c r="N126" s="28" t="s">
        <v>50</v>
      </c>
      <c r="O126" s="28"/>
      <c r="P126" s="28"/>
      <c r="Q126" s="26"/>
    </row>
    <row r="127" spans="1:17" ht="18.95" customHeight="1" x14ac:dyDescent="0.2">
      <c r="A127" s="26">
        <v>44360</v>
      </c>
      <c r="B127" s="27" t="s">
        <v>376</v>
      </c>
      <c r="C127" s="27" t="s">
        <v>377</v>
      </c>
      <c r="D127" s="27" t="s">
        <v>304</v>
      </c>
      <c r="E127" s="28" t="s">
        <v>228</v>
      </c>
      <c r="F127" s="28" t="s">
        <v>229</v>
      </c>
      <c r="G127" s="29">
        <v>-24</v>
      </c>
      <c r="H127" s="29">
        <v>12.5</v>
      </c>
      <c r="I127" s="29">
        <v>300</v>
      </c>
      <c r="J127" s="29">
        <v>2</v>
      </c>
      <c r="K127" s="29">
        <v>12.5</v>
      </c>
      <c r="L127" s="29">
        <v>25</v>
      </c>
      <c r="M127" s="27" t="s">
        <v>49</v>
      </c>
      <c r="N127" s="28" t="s">
        <v>50</v>
      </c>
      <c r="O127" s="28"/>
      <c r="P127" s="28"/>
      <c r="Q127" s="26"/>
    </row>
    <row r="128" spans="1:17" ht="18.95" customHeight="1" x14ac:dyDescent="0.2">
      <c r="A128" s="26">
        <v>44356</v>
      </c>
      <c r="B128" s="27" t="s">
        <v>376</v>
      </c>
      <c r="C128" s="27" t="s">
        <v>377</v>
      </c>
      <c r="D128" s="27" t="s">
        <v>305</v>
      </c>
      <c r="E128" s="28" t="s">
        <v>228</v>
      </c>
      <c r="F128" s="28" t="s">
        <v>229</v>
      </c>
      <c r="G128" s="29">
        <v>-21</v>
      </c>
      <c r="H128" s="29">
        <v>12.5</v>
      </c>
      <c r="I128" s="29">
        <v>262.5</v>
      </c>
      <c r="J128" s="29">
        <v>26</v>
      </c>
      <c r="K128" s="29">
        <v>12.5</v>
      </c>
      <c r="L128" s="29">
        <v>325</v>
      </c>
      <c r="M128" s="27" t="s">
        <v>49</v>
      </c>
      <c r="N128" s="28" t="s">
        <v>50</v>
      </c>
      <c r="O128" s="28"/>
      <c r="P128" s="28"/>
      <c r="Q128" s="26"/>
    </row>
    <row r="129" spans="1:17" ht="18.95" customHeight="1" x14ac:dyDescent="0.2">
      <c r="A129" s="26">
        <v>44355</v>
      </c>
      <c r="B129" s="27" t="s">
        <v>376</v>
      </c>
      <c r="C129" s="27" t="s">
        <v>377</v>
      </c>
      <c r="D129" s="27" t="s">
        <v>306</v>
      </c>
      <c r="E129" s="28" t="s">
        <v>238</v>
      </c>
      <c r="F129" s="28" t="s">
        <v>239</v>
      </c>
      <c r="G129" s="29">
        <v>55</v>
      </c>
      <c r="H129" s="29">
        <v>12.5</v>
      </c>
      <c r="I129" s="29">
        <v>687.5</v>
      </c>
      <c r="J129" s="29">
        <v>47</v>
      </c>
      <c r="K129" s="29">
        <v>12.5</v>
      </c>
      <c r="L129" s="29">
        <v>587.5</v>
      </c>
      <c r="M129" s="27" t="s">
        <v>49</v>
      </c>
      <c r="N129" s="28" t="s">
        <v>50</v>
      </c>
      <c r="O129" s="28"/>
      <c r="P129" s="28"/>
      <c r="Q129" s="26"/>
    </row>
    <row r="130" spans="1:17" ht="18.95" customHeight="1" x14ac:dyDescent="0.2">
      <c r="A130" s="26">
        <v>44353</v>
      </c>
      <c r="B130" s="27" t="s">
        <v>376</v>
      </c>
      <c r="C130" s="27" t="s">
        <v>377</v>
      </c>
      <c r="D130" s="27" t="s">
        <v>307</v>
      </c>
      <c r="E130" s="28" t="s">
        <v>228</v>
      </c>
      <c r="F130" s="28" t="s">
        <v>229</v>
      </c>
      <c r="G130" s="29">
        <v>-42</v>
      </c>
      <c r="H130" s="29">
        <v>12.5</v>
      </c>
      <c r="I130" s="29">
        <v>525</v>
      </c>
      <c r="J130" s="29">
        <v>-8</v>
      </c>
      <c r="K130" s="29">
        <v>12.5</v>
      </c>
      <c r="L130" s="29">
        <v>0</v>
      </c>
      <c r="M130" s="27" t="s">
        <v>49</v>
      </c>
      <c r="N130" s="28" t="s">
        <v>50</v>
      </c>
      <c r="O130" s="28"/>
      <c r="P130" s="28"/>
      <c r="Q130" s="26"/>
    </row>
    <row r="131" spans="1:17" ht="18.95" customHeight="1" x14ac:dyDescent="0.2">
      <c r="A131" s="26">
        <v>44349</v>
      </c>
      <c r="B131" s="27" t="s">
        <v>376</v>
      </c>
      <c r="C131" s="27" t="s">
        <v>377</v>
      </c>
      <c r="D131" s="27" t="s">
        <v>308</v>
      </c>
      <c r="E131" s="28" t="s">
        <v>228</v>
      </c>
      <c r="F131" s="28" t="s">
        <v>229</v>
      </c>
      <c r="G131" s="29">
        <v>-24</v>
      </c>
      <c r="H131" s="29">
        <v>12.5</v>
      </c>
      <c r="I131" s="29">
        <v>300</v>
      </c>
      <c r="J131" s="29">
        <v>34</v>
      </c>
      <c r="K131" s="29">
        <v>12.5</v>
      </c>
      <c r="L131" s="29">
        <v>424.65</v>
      </c>
      <c r="M131" s="27" t="s">
        <v>49</v>
      </c>
      <c r="N131" s="28" t="s">
        <v>50</v>
      </c>
      <c r="O131" s="28"/>
      <c r="P131" s="28"/>
      <c r="Q131" s="26"/>
    </row>
    <row r="132" spans="1:17" ht="18.95" customHeight="1" x14ac:dyDescent="0.2">
      <c r="A132" s="26">
        <v>44346</v>
      </c>
      <c r="B132" s="27" t="s">
        <v>376</v>
      </c>
      <c r="C132" s="27" t="s">
        <v>377</v>
      </c>
      <c r="D132" s="27" t="s">
        <v>309</v>
      </c>
      <c r="E132" s="28" t="s">
        <v>228</v>
      </c>
      <c r="F132" s="28" t="s">
        <v>229</v>
      </c>
      <c r="G132" s="29">
        <v>-42</v>
      </c>
      <c r="H132" s="29">
        <v>12.5</v>
      </c>
      <c r="I132" s="29">
        <v>525</v>
      </c>
      <c r="J132" s="29">
        <v>58</v>
      </c>
      <c r="K132" s="29">
        <v>12.5</v>
      </c>
      <c r="L132" s="29">
        <v>724.65</v>
      </c>
      <c r="M132" s="27" t="s">
        <v>49</v>
      </c>
      <c r="N132" s="28" t="s">
        <v>50</v>
      </c>
      <c r="O132" s="28"/>
      <c r="P132" s="28"/>
      <c r="Q132" s="26"/>
    </row>
    <row r="133" spans="1:17" ht="18.95" customHeight="1" x14ac:dyDescent="0.2">
      <c r="A133" s="26">
        <v>44343</v>
      </c>
      <c r="B133" s="27" t="s">
        <v>376</v>
      </c>
      <c r="C133" s="27" t="s">
        <v>377</v>
      </c>
      <c r="D133" s="27" t="s">
        <v>371</v>
      </c>
      <c r="E133" s="28" t="s">
        <v>238</v>
      </c>
      <c r="F133" s="28" t="s">
        <v>239</v>
      </c>
      <c r="G133" s="29">
        <v>85</v>
      </c>
      <c r="H133" s="29">
        <v>12.5</v>
      </c>
      <c r="I133" s="29">
        <v>1062.5</v>
      </c>
      <c r="J133" s="29">
        <v>100</v>
      </c>
      <c r="K133" s="29">
        <v>12.5</v>
      </c>
      <c r="L133" s="29">
        <v>1249.6500000000001</v>
      </c>
      <c r="M133" s="27" t="s">
        <v>49</v>
      </c>
      <c r="N133" s="28" t="s">
        <v>50</v>
      </c>
      <c r="O133" s="28"/>
      <c r="P133" s="28"/>
      <c r="Q133" s="26"/>
    </row>
    <row r="134" spans="1:17" ht="18.95" customHeight="1" x14ac:dyDescent="0.2">
      <c r="A134" s="26">
        <v>44342</v>
      </c>
      <c r="B134" s="27" t="s">
        <v>376</v>
      </c>
      <c r="C134" s="27" t="s">
        <v>377</v>
      </c>
      <c r="D134" s="27" t="s">
        <v>310</v>
      </c>
      <c r="E134" s="28" t="s">
        <v>228</v>
      </c>
      <c r="F134" s="28" t="s">
        <v>229</v>
      </c>
      <c r="G134" s="29">
        <v>-21</v>
      </c>
      <c r="H134" s="29">
        <v>12.5</v>
      </c>
      <c r="I134" s="29">
        <v>262.5</v>
      </c>
      <c r="J134" s="29">
        <v>15</v>
      </c>
      <c r="K134" s="29">
        <v>12.5</v>
      </c>
      <c r="L134" s="29">
        <v>187.15</v>
      </c>
      <c r="M134" s="27" t="s">
        <v>49</v>
      </c>
      <c r="N134" s="28" t="s">
        <v>50</v>
      </c>
      <c r="O134" s="28"/>
      <c r="P134" s="28"/>
      <c r="Q134" s="26"/>
    </row>
    <row r="135" spans="1:17" ht="18.95" customHeight="1" x14ac:dyDescent="0.2">
      <c r="A135" s="26">
        <v>44339</v>
      </c>
      <c r="B135" s="27" t="s">
        <v>376</v>
      </c>
      <c r="C135" s="27" t="s">
        <v>377</v>
      </c>
      <c r="D135" s="27" t="s">
        <v>311</v>
      </c>
      <c r="E135" s="28" t="s">
        <v>228</v>
      </c>
      <c r="F135" s="28" t="s">
        <v>229</v>
      </c>
      <c r="G135" s="29">
        <v>-27</v>
      </c>
      <c r="H135" s="29">
        <v>12.5</v>
      </c>
      <c r="I135" s="29">
        <v>337.5</v>
      </c>
      <c r="J135" s="29">
        <v>36</v>
      </c>
      <c r="K135" s="29">
        <v>12.5</v>
      </c>
      <c r="L135" s="29">
        <v>449.65</v>
      </c>
      <c r="M135" s="27" t="s">
        <v>49</v>
      </c>
      <c r="N135" s="28" t="s">
        <v>50</v>
      </c>
      <c r="O135" s="28"/>
      <c r="P135" s="28"/>
      <c r="Q135" s="26"/>
    </row>
    <row r="136" spans="1:17" ht="18.95" customHeight="1" x14ac:dyDescent="0.2">
      <c r="A136" s="26">
        <v>44335</v>
      </c>
      <c r="B136" s="27" t="s">
        <v>376</v>
      </c>
      <c r="C136" s="27" t="s">
        <v>377</v>
      </c>
      <c r="D136" s="27" t="s">
        <v>312</v>
      </c>
      <c r="E136" s="28" t="s">
        <v>228</v>
      </c>
      <c r="F136" s="28" t="s">
        <v>229</v>
      </c>
      <c r="G136" s="29">
        <v>-48</v>
      </c>
      <c r="H136" s="29">
        <v>12.5</v>
      </c>
      <c r="I136" s="29">
        <v>600</v>
      </c>
      <c r="J136" s="29">
        <v>63</v>
      </c>
      <c r="K136" s="29">
        <v>12.5</v>
      </c>
      <c r="L136" s="29">
        <v>787.15</v>
      </c>
      <c r="M136" s="27" t="s">
        <v>49</v>
      </c>
      <c r="N136" s="28" t="s">
        <v>50</v>
      </c>
      <c r="O136" s="28"/>
      <c r="P136" s="28"/>
      <c r="Q136" s="26"/>
    </row>
    <row r="137" spans="1:17" ht="18.95" customHeight="1" x14ac:dyDescent="0.2">
      <c r="A137" s="26">
        <v>44334</v>
      </c>
      <c r="B137" s="27" t="s">
        <v>376</v>
      </c>
      <c r="C137" s="27" t="s">
        <v>377</v>
      </c>
      <c r="D137" s="27" t="s">
        <v>372</v>
      </c>
      <c r="E137" s="28" t="s">
        <v>238</v>
      </c>
      <c r="F137" s="28" t="s">
        <v>239</v>
      </c>
      <c r="G137" s="29">
        <v>50</v>
      </c>
      <c r="H137" s="29">
        <v>12.5</v>
      </c>
      <c r="I137" s="29">
        <v>625</v>
      </c>
      <c r="J137" s="29">
        <v>111</v>
      </c>
      <c r="K137" s="29">
        <v>12.5</v>
      </c>
      <c r="L137" s="29">
        <v>1387.15</v>
      </c>
      <c r="M137" s="27" t="s">
        <v>49</v>
      </c>
      <c r="N137" s="28" t="s">
        <v>50</v>
      </c>
      <c r="O137" s="28"/>
      <c r="P137" s="28"/>
      <c r="Q137" s="26"/>
    </row>
    <row r="138" spans="1:17" ht="18.95" customHeight="1" x14ac:dyDescent="0.2">
      <c r="A138" s="26">
        <v>44332</v>
      </c>
      <c r="B138" s="27" t="s">
        <v>376</v>
      </c>
      <c r="C138" s="27" t="s">
        <v>377</v>
      </c>
      <c r="D138" s="27" t="s">
        <v>313</v>
      </c>
      <c r="E138" s="28" t="s">
        <v>228</v>
      </c>
      <c r="F138" s="28" t="s">
        <v>229</v>
      </c>
      <c r="G138" s="29">
        <v>-27</v>
      </c>
      <c r="H138" s="29">
        <v>12.5</v>
      </c>
      <c r="I138" s="29">
        <v>337.5</v>
      </c>
      <c r="J138" s="29">
        <v>61</v>
      </c>
      <c r="K138" s="29">
        <v>12.5</v>
      </c>
      <c r="L138" s="29">
        <v>762.15</v>
      </c>
      <c r="M138" s="27" t="s">
        <v>49</v>
      </c>
      <c r="N138" s="28" t="s">
        <v>50</v>
      </c>
      <c r="O138" s="28"/>
      <c r="P138" s="28"/>
      <c r="Q138" s="26"/>
    </row>
    <row r="139" spans="1:17" ht="18.95" customHeight="1" x14ac:dyDescent="0.2">
      <c r="A139" s="26">
        <v>44327</v>
      </c>
      <c r="B139" s="27" t="s">
        <v>376</v>
      </c>
      <c r="C139" s="27" t="s">
        <v>377</v>
      </c>
      <c r="D139" s="27" t="s">
        <v>314</v>
      </c>
      <c r="E139" s="28" t="s">
        <v>228</v>
      </c>
      <c r="F139" s="28" t="s">
        <v>229</v>
      </c>
      <c r="G139" s="29">
        <v>-45</v>
      </c>
      <c r="H139" s="29">
        <v>12.5</v>
      </c>
      <c r="I139" s="29">
        <v>562.5</v>
      </c>
      <c r="J139" s="29">
        <v>88</v>
      </c>
      <c r="K139" s="29">
        <v>12.5</v>
      </c>
      <c r="L139" s="29">
        <v>1099.6500000000001</v>
      </c>
      <c r="M139" s="27" t="s">
        <v>49</v>
      </c>
      <c r="N139" s="28" t="s">
        <v>50</v>
      </c>
      <c r="O139" s="28"/>
      <c r="P139" s="28"/>
      <c r="Q139" s="26"/>
    </row>
    <row r="140" spans="1:17" ht="18.95" customHeight="1" x14ac:dyDescent="0.2">
      <c r="A140" s="26">
        <v>44327</v>
      </c>
      <c r="B140" s="27" t="s">
        <v>376</v>
      </c>
      <c r="C140" s="27" t="s">
        <v>377</v>
      </c>
      <c r="D140" s="27" t="s">
        <v>315</v>
      </c>
      <c r="E140" s="28" t="s">
        <v>238</v>
      </c>
      <c r="F140" s="28" t="s">
        <v>239</v>
      </c>
      <c r="G140" s="29">
        <v>125</v>
      </c>
      <c r="H140" s="29">
        <v>12.5</v>
      </c>
      <c r="I140" s="29">
        <v>1562.5</v>
      </c>
      <c r="J140" s="29">
        <v>133</v>
      </c>
      <c r="K140" s="29">
        <v>12.5</v>
      </c>
      <c r="L140" s="29">
        <v>1662.15</v>
      </c>
      <c r="M140" s="27" t="s">
        <v>49</v>
      </c>
      <c r="N140" s="28" t="s">
        <v>50</v>
      </c>
      <c r="O140" s="28"/>
      <c r="P140" s="28"/>
      <c r="Q140" s="26"/>
    </row>
    <row r="141" spans="1:17" ht="18.95" customHeight="1" x14ac:dyDescent="0.2">
      <c r="A141" s="26">
        <v>44325</v>
      </c>
      <c r="B141" s="27" t="s">
        <v>376</v>
      </c>
      <c r="C141" s="27" t="s">
        <v>377</v>
      </c>
      <c r="D141" s="27" t="s">
        <v>316</v>
      </c>
      <c r="E141" s="28" t="s">
        <v>228</v>
      </c>
      <c r="F141" s="28" t="s">
        <v>229</v>
      </c>
      <c r="G141" s="29">
        <v>-18</v>
      </c>
      <c r="H141" s="29">
        <v>12.5</v>
      </c>
      <c r="I141" s="29">
        <v>225</v>
      </c>
      <c r="J141" s="29">
        <v>8</v>
      </c>
      <c r="K141" s="29">
        <v>12.5</v>
      </c>
      <c r="L141" s="29">
        <v>99.65</v>
      </c>
      <c r="M141" s="27" t="s">
        <v>49</v>
      </c>
      <c r="N141" s="28" t="s">
        <v>50</v>
      </c>
      <c r="O141" s="28"/>
      <c r="P141" s="28"/>
      <c r="Q141" s="26"/>
    </row>
    <row r="142" spans="1:17" ht="18.95" customHeight="1" x14ac:dyDescent="0.2">
      <c r="A142" s="26">
        <v>44321</v>
      </c>
      <c r="B142" s="27" t="s">
        <v>376</v>
      </c>
      <c r="C142" s="27" t="s">
        <v>377</v>
      </c>
      <c r="D142" s="27" t="s">
        <v>317</v>
      </c>
      <c r="E142" s="28" t="s">
        <v>228</v>
      </c>
      <c r="F142" s="28" t="s">
        <v>229</v>
      </c>
      <c r="G142" s="29">
        <v>-36</v>
      </c>
      <c r="H142" s="29">
        <v>12.5</v>
      </c>
      <c r="I142" s="29">
        <v>450</v>
      </c>
      <c r="J142" s="29">
        <v>26</v>
      </c>
      <c r="K142" s="29">
        <v>12.5</v>
      </c>
      <c r="L142" s="29">
        <v>324.64999999999998</v>
      </c>
      <c r="M142" s="27" t="s">
        <v>49</v>
      </c>
      <c r="N142" s="28" t="s">
        <v>50</v>
      </c>
      <c r="O142" s="28"/>
      <c r="P142" s="28"/>
      <c r="Q142" s="26"/>
    </row>
    <row r="143" spans="1:17" ht="18.95" customHeight="1" x14ac:dyDescent="0.2">
      <c r="A143" s="26">
        <v>44318</v>
      </c>
      <c r="B143" s="27" t="s">
        <v>376</v>
      </c>
      <c r="C143" s="27" t="s">
        <v>377</v>
      </c>
      <c r="D143" s="27" t="s">
        <v>318</v>
      </c>
      <c r="E143" s="28" t="s">
        <v>228</v>
      </c>
      <c r="F143" s="28" t="s">
        <v>229</v>
      </c>
      <c r="G143" s="29">
        <v>-27</v>
      </c>
      <c r="H143" s="29">
        <v>12.5</v>
      </c>
      <c r="I143" s="29">
        <v>337.5</v>
      </c>
      <c r="J143" s="29">
        <v>62</v>
      </c>
      <c r="K143" s="29">
        <v>12.5</v>
      </c>
      <c r="L143" s="29">
        <v>774.65</v>
      </c>
      <c r="M143" s="27" t="s">
        <v>49</v>
      </c>
      <c r="N143" s="28" t="s">
        <v>50</v>
      </c>
      <c r="O143" s="28"/>
      <c r="P143" s="28"/>
      <c r="Q143" s="26"/>
    </row>
    <row r="144" spans="1:17" ht="18.95" customHeight="1" x14ac:dyDescent="0.2">
      <c r="A144" s="26">
        <v>44314</v>
      </c>
      <c r="B144" s="27" t="s">
        <v>376</v>
      </c>
      <c r="C144" s="27" t="s">
        <v>377</v>
      </c>
      <c r="D144" s="27" t="s">
        <v>319</v>
      </c>
      <c r="E144" s="28" t="s">
        <v>228</v>
      </c>
      <c r="F144" s="28" t="s">
        <v>229</v>
      </c>
      <c r="G144" s="29">
        <v>-21</v>
      </c>
      <c r="H144" s="29">
        <v>12.5</v>
      </c>
      <c r="I144" s="29">
        <v>262.5</v>
      </c>
      <c r="J144" s="29">
        <v>89</v>
      </c>
      <c r="K144" s="29">
        <v>12.5</v>
      </c>
      <c r="L144" s="29">
        <v>1112.1500000000001</v>
      </c>
      <c r="M144" s="27" t="s">
        <v>49</v>
      </c>
      <c r="N144" s="28" t="s">
        <v>50</v>
      </c>
      <c r="O144" s="28"/>
      <c r="P144" s="28"/>
      <c r="Q144" s="26"/>
    </row>
    <row r="145" spans="1:17" ht="18.95" customHeight="1" x14ac:dyDescent="0.2">
      <c r="A145" s="26">
        <v>44313</v>
      </c>
      <c r="B145" s="27" t="s">
        <v>376</v>
      </c>
      <c r="C145" s="27" t="s">
        <v>377</v>
      </c>
      <c r="D145" s="27" t="s">
        <v>320</v>
      </c>
      <c r="E145" s="28" t="s">
        <v>238</v>
      </c>
      <c r="F145" s="28" t="s">
        <v>239</v>
      </c>
      <c r="G145" s="29">
        <v>85</v>
      </c>
      <c r="H145" s="29">
        <v>12.5</v>
      </c>
      <c r="I145" s="29">
        <v>1062.5</v>
      </c>
      <c r="J145" s="29">
        <v>110</v>
      </c>
      <c r="K145" s="29">
        <v>12.5</v>
      </c>
      <c r="L145" s="29">
        <v>1374.65</v>
      </c>
      <c r="M145" s="27" t="s">
        <v>49</v>
      </c>
      <c r="N145" s="28" t="s">
        <v>50</v>
      </c>
      <c r="O145" s="28"/>
      <c r="P145" s="28"/>
      <c r="Q145" s="26"/>
    </row>
    <row r="146" spans="1:17" ht="18.95" customHeight="1" x14ac:dyDescent="0.2">
      <c r="A146" s="26">
        <v>44311</v>
      </c>
      <c r="B146" s="27" t="s">
        <v>376</v>
      </c>
      <c r="C146" s="27" t="s">
        <v>377</v>
      </c>
      <c r="D146" s="27" t="s">
        <v>321</v>
      </c>
      <c r="E146" s="28" t="s">
        <v>228</v>
      </c>
      <c r="F146" s="28" t="s">
        <v>229</v>
      </c>
      <c r="G146" s="29">
        <v>-48</v>
      </c>
      <c r="H146" s="29">
        <v>12.46</v>
      </c>
      <c r="I146" s="29">
        <v>598.08000000000004</v>
      </c>
      <c r="J146" s="29">
        <v>25</v>
      </c>
      <c r="K146" s="29">
        <v>12.46</v>
      </c>
      <c r="L146" s="29">
        <v>312.14999999999998</v>
      </c>
      <c r="M146" s="27" t="s">
        <v>49</v>
      </c>
      <c r="N146" s="28" t="s">
        <v>50</v>
      </c>
      <c r="O146" s="28"/>
      <c r="P146" s="28"/>
      <c r="Q146" s="26"/>
    </row>
    <row r="147" spans="1:17" ht="18.95" customHeight="1" x14ac:dyDescent="0.2">
      <c r="A147" s="26">
        <v>44307</v>
      </c>
      <c r="B147" s="27" t="s">
        <v>376</v>
      </c>
      <c r="C147" s="27" t="s">
        <v>377</v>
      </c>
      <c r="D147" s="27" t="s">
        <v>322</v>
      </c>
      <c r="E147" s="28" t="s">
        <v>228</v>
      </c>
      <c r="F147" s="28" t="s">
        <v>229</v>
      </c>
      <c r="G147" s="29">
        <v>-27</v>
      </c>
      <c r="H147" s="29">
        <v>12.46</v>
      </c>
      <c r="I147" s="29">
        <v>336.42</v>
      </c>
      <c r="J147" s="29">
        <v>73</v>
      </c>
      <c r="K147" s="29">
        <v>12.46</v>
      </c>
      <c r="L147" s="29">
        <v>910.23</v>
      </c>
      <c r="M147" s="27" t="s">
        <v>49</v>
      </c>
      <c r="N147" s="28" t="s">
        <v>50</v>
      </c>
      <c r="O147" s="28"/>
      <c r="P147" s="28"/>
      <c r="Q147" s="26"/>
    </row>
    <row r="148" spans="1:17" ht="18.95" customHeight="1" x14ac:dyDescent="0.2">
      <c r="A148" s="26">
        <v>44300</v>
      </c>
      <c r="B148" s="27" t="s">
        <v>376</v>
      </c>
      <c r="C148" s="27" t="s">
        <v>377</v>
      </c>
      <c r="D148" s="27" t="s">
        <v>324</v>
      </c>
      <c r="E148" s="28" t="s">
        <v>228</v>
      </c>
      <c r="F148" s="28" t="s">
        <v>229</v>
      </c>
      <c r="G148" s="29">
        <v>-24</v>
      </c>
      <c r="H148" s="29">
        <v>12.46</v>
      </c>
      <c r="I148" s="29">
        <v>299.04000000000002</v>
      </c>
      <c r="J148" s="29">
        <v>100</v>
      </c>
      <c r="K148" s="29">
        <v>12.46</v>
      </c>
      <c r="L148" s="29">
        <v>1246.6500000000001</v>
      </c>
      <c r="M148" s="27" t="s">
        <v>49</v>
      </c>
      <c r="N148" s="28" t="s">
        <v>50</v>
      </c>
      <c r="O148" s="28"/>
      <c r="P148" s="28"/>
      <c r="Q148" s="26"/>
    </row>
    <row r="149" spans="1:17" ht="18.95" customHeight="1" x14ac:dyDescent="0.2">
      <c r="A149" s="26">
        <v>44293</v>
      </c>
      <c r="B149" s="27" t="s">
        <v>376</v>
      </c>
      <c r="C149" s="27" t="s">
        <v>377</v>
      </c>
      <c r="D149" s="27" t="s">
        <v>326</v>
      </c>
      <c r="E149" s="28" t="s">
        <v>228</v>
      </c>
      <c r="F149" s="28" t="s">
        <v>229</v>
      </c>
      <c r="G149" s="29">
        <v>-24</v>
      </c>
      <c r="H149" s="29">
        <v>12.46</v>
      </c>
      <c r="I149" s="29">
        <v>299.04000000000002</v>
      </c>
      <c r="J149" s="29">
        <v>124</v>
      </c>
      <c r="K149" s="29">
        <v>12.46</v>
      </c>
      <c r="L149" s="29">
        <v>1545.69</v>
      </c>
      <c r="M149" s="27" t="s">
        <v>49</v>
      </c>
      <c r="N149" s="28" t="s">
        <v>50</v>
      </c>
      <c r="O149" s="28"/>
      <c r="P149" s="28"/>
      <c r="Q149" s="26"/>
    </row>
    <row r="150" spans="1:17" ht="18.95" customHeight="1" x14ac:dyDescent="0.2">
      <c r="A150" s="26">
        <v>44287</v>
      </c>
      <c r="B150" s="27" t="s">
        <v>376</v>
      </c>
      <c r="C150" s="27" t="s">
        <v>377</v>
      </c>
      <c r="D150" s="27" t="s">
        <v>328</v>
      </c>
      <c r="E150" s="28" t="s">
        <v>238</v>
      </c>
      <c r="F150" s="28" t="s">
        <v>239</v>
      </c>
      <c r="G150" s="29">
        <v>50</v>
      </c>
      <c r="H150" s="29">
        <v>12.5</v>
      </c>
      <c r="I150" s="29">
        <v>625</v>
      </c>
      <c r="J150" s="29">
        <v>148</v>
      </c>
      <c r="K150" s="29">
        <v>12.46</v>
      </c>
      <c r="L150" s="29">
        <v>1844.73</v>
      </c>
      <c r="M150" s="27" t="s">
        <v>49</v>
      </c>
      <c r="N150" s="28" t="s">
        <v>50</v>
      </c>
      <c r="O150" s="28"/>
      <c r="P150" s="28"/>
      <c r="Q150" s="26"/>
    </row>
    <row r="151" spans="1:17" ht="18.95" customHeight="1" x14ac:dyDescent="0.2">
      <c r="A151" s="26">
        <v>44286</v>
      </c>
      <c r="B151" s="27" t="s">
        <v>376</v>
      </c>
      <c r="C151" s="27" t="s">
        <v>377</v>
      </c>
      <c r="D151" s="27" t="s">
        <v>329</v>
      </c>
      <c r="E151" s="28" t="s">
        <v>228</v>
      </c>
      <c r="F151" s="28" t="s">
        <v>229</v>
      </c>
      <c r="G151" s="29">
        <v>-27</v>
      </c>
      <c r="H151" s="29">
        <v>12.45</v>
      </c>
      <c r="I151" s="29">
        <v>336.15</v>
      </c>
      <c r="J151" s="29">
        <v>98</v>
      </c>
      <c r="K151" s="29">
        <v>12.45</v>
      </c>
      <c r="L151" s="29">
        <v>1219.73</v>
      </c>
      <c r="M151" s="27" t="s">
        <v>49</v>
      </c>
      <c r="N151" s="28" t="s">
        <v>50</v>
      </c>
      <c r="O151" s="28"/>
      <c r="P151" s="28"/>
      <c r="Q151" s="26"/>
    </row>
    <row r="152" spans="1:17" ht="18.95" customHeight="1" x14ac:dyDescent="0.2">
      <c r="A152" s="26">
        <v>44283</v>
      </c>
      <c r="B152" s="27" t="s">
        <v>376</v>
      </c>
      <c r="C152" s="27" t="s">
        <v>377</v>
      </c>
      <c r="D152" s="27" t="s">
        <v>330</v>
      </c>
      <c r="E152" s="28" t="s">
        <v>228</v>
      </c>
      <c r="F152" s="28" t="s">
        <v>229</v>
      </c>
      <c r="G152" s="29">
        <v>-27</v>
      </c>
      <c r="H152" s="29">
        <v>12.45</v>
      </c>
      <c r="I152" s="29">
        <v>336.15</v>
      </c>
      <c r="J152" s="29">
        <v>125</v>
      </c>
      <c r="K152" s="29">
        <v>12.45</v>
      </c>
      <c r="L152" s="29">
        <v>1555.88</v>
      </c>
      <c r="M152" s="27" t="s">
        <v>49</v>
      </c>
      <c r="N152" s="28" t="s">
        <v>50</v>
      </c>
      <c r="O152" s="28"/>
      <c r="P152" s="28"/>
      <c r="Q152" s="26"/>
    </row>
    <row r="153" spans="1:17" ht="18.95" customHeight="1" x14ac:dyDescent="0.2">
      <c r="A153" s="26">
        <v>44276</v>
      </c>
      <c r="B153" s="27" t="s">
        <v>376</v>
      </c>
      <c r="C153" s="27" t="s">
        <v>377</v>
      </c>
      <c r="D153" s="27" t="s">
        <v>333</v>
      </c>
      <c r="E153" s="28" t="s">
        <v>228</v>
      </c>
      <c r="F153" s="28" t="s">
        <v>229</v>
      </c>
      <c r="G153" s="29">
        <v>-12</v>
      </c>
      <c r="H153" s="29">
        <v>12.45</v>
      </c>
      <c r="I153" s="29">
        <v>149.4</v>
      </c>
      <c r="J153" s="29">
        <v>152</v>
      </c>
      <c r="K153" s="29">
        <v>12.45</v>
      </c>
      <c r="L153" s="29">
        <v>1892.03</v>
      </c>
      <c r="M153" s="27" t="s">
        <v>49</v>
      </c>
      <c r="N153" s="28" t="s">
        <v>50</v>
      </c>
      <c r="O153" s="28"/>
      <c r="P153" s="28"/>
      <c r="Q153" s="26"/>
    </row>
    <row r="154" spans="1:17" ht="18.95" customHeight="1" x14ac:dyDescent="0.2">
      <c r="A154" s="26">
        <v>44269</v>
      </c>
      <c r="B154" s="27" t="s">
        <v>376</v>
      </c>
      <c r="C154" s="27" t="s">
        <v>377</v>
      </c>
      <c r="D154" s="27" t="s">
        <v>335</v>
      </c>
      <c r="E154" s="28" t="s">
        <v>228</v>
      </c>
      <c r="F154" s="28" t="s">
        <v>229</v>
      </c>
      <c r="G154" s="29">
        <v>-27</v>
      </c>
      <c r="H154" s="29">
        <v>12.45</v>
      </c>
      <c r="I154" s="29">
        <v>336.15</v>
      </c>
      <c r="J154" s="29">
        <v>164</v>
      </c>
      <c r="K154" s="29">
        <v>12.45</v>
      </c>
      <c r="L154" s="29">
        <v>2041.43</v>
      </c>
      <c r="M154" s="27" t="s">
        <v>49</v>
      </c>
      <c r="N154" s="28" t="s">
        <v>50</v>
      </c>
      <c r="O154" s="28"/>
      <c r="P154" s="28"/>
      <c r="Q154" s="26"/>
    </row>
    <row r="155" spans="1:17" ht="18.95" customHeight="1" x14ac:dyDescent="0.2">
      <c r="A155" s="26">
        <v>44265</v>
      </c>
      <c r="B155" s="27" t="s">
        <v>376</v>
      </c>
      <c r="C155" s="27" t="s">
        <v>377</v>
      </c>
      <c r="D155" s="27" t="s">
        <v>336</v>
      </c>
      <c r="E155" s="28" t="s">
        <v>228</v>
      </c>
      <c r="F155" s="28" t="s">
        <v>229</v>
      </c>
      <c r="G155" s="29">
        <v>-18</v>
      </c>
      <c r="H155" s="29">
        <v>12.45</v>
      </c>
      <c r="I155" s="29">
        <v>224.1</v>
      </c>
      <c r="J155" s="29">
        <v>191</v>
      </c>
      <c r="K155" s="29">
        <v>12.45</v>
      </c>
      <c r="L155" s="29">
        <v>2377.58</v>
      </c>
      <c r="M155" s="27" t="s">
        <v>49</v>
      </c>
      <c r="N155" s="28" t="s">
        <v>50</v>
      </c>
      <c r="O155" s="28"/>
      <c r="P155" s="28"/>
      <c r="Q155" s="26"/>
    </row>
    <row r="156" spans="1:17" ht="18.95" customHeight="1" x14ac:dyDescent="0.2">
      <c r="A156" s="26" t="s">
        <v>224</v>
      </c>
      <c r="B156" s="27" t="s">
        <v>376</v>
      </c>
      <c r="C156" s="27" t="s">
        <v>377</v>
      </c>
      <c r="D156" s="27" t="s">
        <v>339</v>
      </c>
      <c r="E156" s="28" t="s">
        <v>228</v>
      </c>
      <c r="F156" s="28" t="s">
        <v>229</v>
      </c>
      <c r="G156" s="29">
        <v>-18</v>
      </c>
      <c r="H156" s="29">
        <v>12.45</v>
      </c>
      <c r="I156" s="29">
        <v>224.1</v>
      </c>
      <c r="J156" s="29">
        <v>209</v>
      </c>
      <c r="K156" s="29">
        <v>12.45</v>
      </c>
      <c r="L156" s="29">
        <v>2601.6799999999998</v>
      </c>
      <c r="M156" s="27" t="s">
        <v>49</v>
      </c>
      <c r="N156" s="28" t="s">
        <v>50</v>
      </c>
      <c r="O156" s="28"/>
      <c r="P156" s="28"/>
      <c r="Q156" s="26"/>
    </row>
    <row r="157" spans="1:17" ht="18.95" customHeight="1" x14ac:dyDescent="0.2">
      <c r="A157" s="26">
        <v>44245</v>
      </c>
      <c r="B157" s="27" t="s">
        <v>376</v>
      </c>
      <c r="C157" s="27" t="s">
        <v>377</v>
      </c>
      <c r="D157" s="27" t="s">
        <v>342</v>
      </c>
      <c r="E157" s="28" t="s">
        <v>228</v>
      </c>
      <c r="F157" s="28" t="s">
        <v>229</v>
      </c>
      <c r="G157" s="29">
        <v>-30</v>
      </c>
      <c r="H157" s="29">
        <v>12.45</v>
      </c>
      <c r="I157" s="29">
        <v>373.5</v>
      </c>
      <c r="J157" s="29">
        <v>227</v>
      </c>
      <c r="K157" s="29">
        <v>12.45</v>
      </c>
      <c r="L157" s="29">
        <v>2825.78</v>
      </c>
      <c r="M157" s="27" t="s">
        <v>49</v>
      </c>
      <c r="N157" s="28" t="s">
        <v>50</v>
      </c>
      <c r="O157" s="28"/>
      <c r="P157" s="28"/>
      <c r="Q157" s="26"/>
    </row>
    <row r="158" spans="1:17" ht="18.95" customHeight="1" x14ac:dyDescent="0.2">
      <c r="A158" s="26">
        <v>44238</v>
      </c>
      <c r="B158" s="27" t="s">
        <v>376</v>
      </c>
      <c r="C158" s="27" t="s">
        <v>377</v>
      </c>
      <c r="D158" s="27" t="s">
        <v>344</v>
      </c>
      <c r="E158" s="28" t="s">
        <v>228</v>
      </c>
      <c r="F158" s="28" t="s">
        <v>229</v>
      </c>
      <c r="G158" s="29">
        <v>-18</v>
      </c>
      <c r="H158" s="29">
        <v>12.45</v>
      </c>
      <c r="I158" s="29">
        <v>224.1</v>
      </c>
      <c r="J158" s="29">
        <v>257</v>
      </c>
      <c r="K158" s="29">
        <v>12.45</v>
      </c>
      <c r="L158" s="29">
        <v>3199.28</v>
      </c>
      <c r="M158" s="27" t="s">
        <v>49</v>
      </c>
      <c r="N158" s="28" t="s">
        <v>50</v>
      </c>
      <c r="O158" s="28"/>
      <c r="P158" s="28"/>
      <c r="Q158" s="26"/>
    </row>
    <row r="159" spans="1:17" ht="18.95" customHeight="1" x14ac:dyDescent="0.2">
      <c r="A159" s="26">
        <v>44231</v>
      </c>
      <c r="B159" s="27" t="s">
        <v>376</v>
      </c>
      <c r="C159" s="27" t="s">
        <v>377</v>
      </c>
      <c r="D159" s="27" t="s">
        <v>346</v>
      </c>
      <c r="E159" s="28" t="s">
        <v>228</v>
      </c>
      <c r="F159" s="28" t="s">
        <v>229</v>
      </c>
      <c r="G159" s="29">
        <v>-30</v>
      </c>
      <c r="H159" s="29">
        <v>12.45</v>
      </c>
      <c r="I159" s="29">
        <v>373.5</v>
      </c>
      <c r="J159" s="29">
        <v>275</v>
      </c>
      <c r="K159" s="29">
        <v>12.45</v>
      </c>
      <c r="L159" s="29">
        <v>3423.38</v>
      </c>
      <c r="M159" s="27" t="s">
        <v>49</v>
      </c>
      <c r="N159" s="28" t="s">
        <v>50</v>
      </c>
      <c r="O159" s="28"/>
      <c r="P159" s="28"/>
      <c r="Q159" s="26"/>
    </row>
    <row r="160" spans="1:17" ht="18.95" customHeight="1" x14ac:dyDescent="0.2">
      <c r="A160" s="26">
        <v>44230</v>
      </c>
      <c r="B160" s="27" t="s">
        <v>376</v>
      </c>
      <c r="C160" s="27" t="s">
        <v>377</v>
      </c>
      <c r="D160" s="27" t="s">
        <v>347</v>
      </c>
      <c r="E160" s="28" t="s">
        <v>238</v>
      </c>
      <c r="F160" s="28" t="s">
        <v>239</v>
      </c>
      <c r="G160" s="29">
        <v>25</v>
      </c>
      <c r="H160" s="29">
        <v>11.88</v>
      </c>
      <c r="I160" s="29">
        <v>296.88</v>
      </c>
      <c r="J160" s="29">
        <v>305</v>
      </c>
      <c r="K160" s="29">
        <v>12.45</v>
      </c>
      <c r="L160" s="29">
        <v>3796.88</v>
      </c>
      <c r="M160" s="27" t="s">
        <v>49</v>
      </c>
      <c r="N160" s="28" t="s">
        <v>50</v>
      </c>
      <c r="O160" s="28"/>
      <c r="P160" s="28"/>
      <c r="Q160" s="26"/>
    </row>
    <row r="161" spans="1:17" ht="18.95" customHeight="1" x14ac:dyDescent="0.2">
      <c r="A161" s="26">
        <v>44224</v>
      </c>
      <c r="B161" s="27" t="s">
        <v>376</v>
      </c>
      <c r="C161" s="27" t="s">
        <v>377</v>
      </c>
      <c r="D161" s="27" t="s">
        <v>349</v>
      </c>
      <c r="E161" s="28" t="s">
        <v>228</v>
      </c>
      <c r="F161" s="28" t="s">
        <v>229</v>
      </c>
      <c r="G161" s="29">
        <v>-60</v>
      </c>
      <c r="H161" s="29">
        <v>12.5</v>
      </c>
      <c r="I161" s="29">
        <v>750</v>
      </c>
      <c r="J161" s="29">
        <v>280</v>
      </c>
      <c r="K161" s="29">
        <v>12.5</v>
      </c>
      <c r="L161" s="29">
        <v>3500</v>
      </c>
      <c r="M161" s="27" t="s">
        <v>49</v>
      </c>
      <c r="N161" s="28" t="s">
        <v>50</v>
      </c>
      <c r="O161" s="28"/>
      <c r="P161" s="28"/>
      <c r="Q161" s="26"/>
    </row>
    <row r="162" spans="1:17" ht="18.95" customHeight="1" x14ac:dyDescent="0.2">
      <c r="A162" s="26">
        <v>44217</v>
      </c>
      <c r="B162" s="27" t="s">
        <v>376</v>
      </c>
      <c r="C162" s="27" t="s">
        <v>377</v>
      </c>
      <c r="D162" s="27" t="s">
        <v>352</v>
      </c>
      <c r="E162" s="28" t="s">
        <v>228</v>
      </c>
      <c r="F162" s="28" t="s">
        <v>229</v>
      </c>
      <c r="G162" s="29">
        <v>-27</v>
      </c>
      <c r="H162" s="29">
        <v>12.5</v>
      </c>
      <c r="I162" s="29">
        <v>337.5</v>
      </c>
      <c r="J162" s="29">
        <v>340</v>
      </c>
      <c r="K162" s="29">
        <v>12.5</v>
      </c>
      <c r="L162" s="29">
        <v>4250</v>
      </c>
      <c r="M162" s="27" t="s">
        <v>49</v>
      </c>
      <c r="N162" s="28" t="s">
        <v>50</v>
      </c>
      <c r="O162" s="28"/>
      <c r="P162" s="28"/>
      <c r="Q162" s="26"/>
    </row>
    <row r="163" spans="1:17" ht="18.95" customHeight="1" x14ac:dyDescent="0.2">
      <c r="A163" s="26">
        <v>44210</v>
      </c>
      <c r="B163" s="27" t="s">
        <v>376</v>
      </c>
      <c r="C163" s="27" t="s">
        <v>377</v>
      </c>
      <c r="D163" s="27" t="s">
        <v>354</v>
      </c>
      <c r="E163" s="28" t="s">
        <v>228</v>
      </c>
      <c r="F163" s="28" t="s">
        <v>229</v>
      </c>
      <c r="G163" s="29">
        <v>-18</v>
      </c>
      <c r="H163" s="29">
        <v>12.5</v>
      </c>
      <c r="I163" s="29">
        <v>225</v>
      </c>
      <c r="J163" s="29">
        <v>367</v>
      </c>
      <c r="K163" s="29">
        <v>12.5</v>
      </c>
      <c r="L163" s="29">
        <v>4587.5</v>
      </c>
      <c r="M163" s="27" t="s">
        <v>49</v>
      </c>
      <c r="N163" s="28" t="s">
        <v>50</v>
      </c>
      <c r="O163" s="28"/>
      <c r="P163" s="28"/>
      <c r="Q163" s="26"/>
    </row>
    <row r="164" spans="1:17" ht="18.95" customHeight="1" x14ac:dyDescent="0.2">
      <c r="A164" s="26">
        <v>44204</v>
      </c>
      <c r="B164" s="27" t="s">
        <v>376</v>
      </c>
      <c r="C164" s="27" t="s">
        <v>377</v>
      </c>
      <c r="D164" s="27" t="s">
        <v>356</v>
      </c>
      <c r="E164" s="28" t="s">
        <v>228</v>
      </c>
      <c r="F164" s="28" t="s">
        <v>229</v>
      </c>
      <c r="G164" s="29">
        <v>-15</v>
      </c>
      <c r="H164" s="29">
        <v>12.5</v>
      </c>
      <c r="I164" s="29">
        <v>187.5</v>
      </c>
      <c r="J164" s="29">
        <v>385</v>
      </c>
      <c r="K164" s="29">
        <v>12.5</v>
      </c>
      <c r="L164" s="29">
        <v>4812.5</v>
      </c>
      <c r="M164" s="27" t="s">
        <v>49</v>
      </c>
      <c r="N164" s="28" t="s">
        <v>50</v>
      </c>
      <c r="O164" s="28"/>
      <c r="P164" s="28"/>
      <c r="Q164" s="26"/>
    </row>
    <row r="165" spans="1:17" ht="18.95" customHeight="1" x14ac:dyDescent="0.2">
      <c r="A165" s="26">
        <v>44201</v>
      </c>
      <c r="B165" s="27" t="s">
        <v>376</v>
      </c>
      <c r="C165" s="27" t="s">
        <v>377</v>
      </c>
      <c r="D165" s="27" t="s">
        <v>358</v>
      </c>
      <c r="E165" s="28" t="s">
        <v>238</v>
      </c>
      <c r="F165" s="28" t="s">
        <v>239</v>
      </c>
      <c r="G165" s="29">
        <v>400</v>
      </c>
      <c r="H165" s="29">
        <v>12.5</v>
      </c>
      <c r="I165" s="29">
        <v>5000</v>
      </c>
      <c r="J165" s="29">
        <v>400</v>
      </c>
      <c r="K165" s="29">
        <v>12.5</v>
      </c>
      <c r="L165" s="29">
        <v>5000</v>
      </c>
      <c r="M165" s="27" t="s">
        <v>49</v>
      </c>
      <c r="N165" s="28" t="s">
        <v>50</v>
      </c>
      <c r="O165" s="28"/>
      <c r="P165" s="28"/>
      <c r="Q165" s="26"/>
    </row>
    <row r="166" spans="1:17" x14ac:dyDescent="0.2">
      <c r="G166" s="30">
        <f>SUM(G2:G165)</f>
        <v>131.5</v>
      </c>
    </row>
  </sheetData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94AF-91D0-4A11-9C0C-EACD7BE91F35}">
  <dimension ref="A1:T189"/>
  <sheetViews>
    <sheetView showGridLines="0" workbookViewId="0">
      <selection sqref="A1:XFD1048576"/>
    </sheetView>
  </sheetViews>
  <sheetFormatPr baseColWidth="10" defaultRowHeight="12.75" x14ac:dyDescent="0.2"/>
  <cols>
    <col min="1" max="1" width="9.5703125" style="25" customWidth="1"/>
    <col min="2" max="2" width="7.5703125" style="25" customWidth="1"/>
    <col min="3" max="3" width="25.85546875" style="25" customWidth="1"/>
    <col min="4" max="4" width="7.42578125" style="25" customWidth="1"/>
    <col min="5" max="5" width="6.5703125" style="25" customWidth="1"/>
    <col min="6" max="6" width="8" style="25" customWidth="1"/>
    <col min="7" max="7" width="6.28515625" style="25" customWidth="1"/>
    <col min="8" max="8" width="7" style="25" customWidth="1"/>
    <col min="9" max="9" width="7.5703125" style="25" customWidth="1"/>
    <col min="10" max="10" width="7" style="25" customWidth="1"/>
    <col min="11" max="11" width="5.28515625" style="25" customWidth="1"/>
    <col min="12" max="12" width="11.28515625" style="25" customWidth="1"/>
    <col min="13" max="13" width="2.85546875" style="25" customWidth="1"/>
    <col min="14" max="14" width="7.140625" style="25" customWidth="1"/>
    <col min="15" max="15" width="6.7109375" style="25" customWidth="1"/>
    <col min="16" max="16" width="3.5703125" style="25" customWidth="1"/>
    <col min="17" max="17" width="5.28515625" style="25" customWidth="1"/>
    <col min="18" max="256" width="11.42578125" style="25"/>
    <col min="257" max="257" width="9.5703125" style="25" customWidth="1"/>
    <col min="258" max="258" width="7.5703125" style="25" customWidth="1"/>
    <col min="259" max="259" width="25.85546875" style="25" customWidth="1"/>
    <col min="260" max="260" width="7.42578125" style="25" customWidth="1"/>
    <col min="261" max="261" width="6.5703125" style="25" customWidth="1"/>
    <col min="262" max="262" width="8" style="25" customWidth="1"/>
    <col min="263" max="263" width="6.28515625" style="25" customWidth="1"/>
    <col min="264" max="264" width="7" style="25" customWidth="1"/>
    <col min="265" max="265" width="7.5703125" style="25" customWidth="1"/>
    <col min="266" max="266" width="7" style="25" customWidth="1"/>
    <col min="267" max="267" width="5.28515625" style="25" customWidth="1"/>
    <col min="268" max="268" width="11.28515625" style="25" customWidth="1"/>
    <col min="269" max="269" width="2.85546875" style="25" customWidth="1"/>
    <col min="270" max="270" width="7.140625" style="25" customWidth="1"/>
    <col min="271" max="271" width="6.7109375" style="25" customWidth="1"/>
    <col min="272" max="272" width="3.5703125" style="25" customWidth="1"/>
    <col min="273" max="273" width="5.28515625" style="25" customWidth="1"/>
    <col min="274" max="512" width="11.42578125" style="25"/>
    <col min="513" max="513" width="9.5703125" style="25" customWidth="1"/>
    <col min="514" max="514" width="7.5703125" style="25" customWidth="1"/>
    <col min="515" max="515" width="25.85546875" style="25" customWidth="1"/>
    <col min="516" max="516" width="7.42578125" style="25" customWidth="1"/>
    <col min="517" max="517" width="6.5703125" style="25" customWidth="1"/>
    <col min="518" max="518" width="8" style="25" customWidth="1"/>
    <col min="519" max="519" width="6.28515625" style="25" customWidth="1"/>
    <col min="520" max="520" width="7" style="25" customWidth="1"/>
    <col min="521" max="521" width="7.5703125" style="25" customWidth="1"/>
    <col min="522" max="522" width="7" style="25" customWidth="1"/>
    <col min="523" max="523" width="5.28515625" style="25" customWidth="1"/>
    <col min="524" max="524" width="11.28515625" style="25" customWidth="1"/>
    <col min="525" max="525" width="2.85546875" style="25" customWidth="1"/>
    <col min="526" max="526" width="7.140625" style="25" customWidth="1"/>
    <col min="527" max="527" width="6.7109375" style="25" customWidth="1"/>
    <col min="528" max="528" width="3.5703125" style="25" customWidth="1"/>
    <col min="529" max="529" width="5.28515625" style="25" customWidth="1"/>
    <col min="530" max="768" width="11.42578125" style="25"/>
    <col min="769" max="769" width="9.5703125" style="25" customWidth="1"/>
    <col min="770" max="770" width="7.5703125" style="25" customWidth="1"/>
    <col min="771" max="771" width="25.85546875" style="25" customWidth="1"/>
    <col min="772" max="772" width="7.42578125" style="25" customWidth="1"/>
    <col min="773" max="773" width="6.5703125" style="25" customWidth="1"/>
    <col min="774" max="774" width="8" style="25" customWidth="1"/>
    <col min="775" max="775" width="6.28515625" style="25" customWidth="1"/>
    <col min="776" max="776" width="7" style="25" customWidth="1"/>
    <col min="777" max="777" width="7.5703125" style="25" customWidth="1"/>
    <col min="778" max="778" width="7" style="25" customWidth="1"/>
    <col min="779" max="779" width="5.28515625" style="25" customWidth="1"/>
    <col min="780" max="780" width="11.28515625" style="25" customWidth="1"/>
    <col min="781" max="781" width="2.85546875" style="25" customWidth="1"/>
    <col min="782" max="782" width="7.140625" style="25" customWidth="1"/>
    <col min="783" max="783" width="6.7109375" style="25" customWidth="1"/>
    <col min="784" max="784" width="3.5703125" style="25" customWidth="1"/>
    <col min="785" max="785" width="5.28515625" style="25" customWidth="1"/>
    <col min="786" max="1024" width="11.42578125" style="25"/>
    <col min="1025" max="1025" width="9.5703125" style="25" customWidth="1"/>
    <col min="1026" max="1026" width="7.5703125" style="25" customWidth="1"/>
    <col min="1027" max="1027" width="25.85546875" style="25" customWidth="1"/>
    <col min="1028" max="1028" width="7.42578125" style="25" customWidth="1"/>
    <col min="1029" max="1029" width="6.5703125" style="25" customWidth="1"/>
    <col min="1030" max="1030" width="8" style="25" customWidth="1"/>
    <col min="1031" max="1031" width="6.28515625" style="25" customWidth="1"/>
    <col min="1032" max="1032" width="7" style="25" customWidth="1"/>
    <col min="1033" max="1033" width="7.5703125" style="25" customWidth="1"/>
    <col min="1034" max="1034" width="7" style="25" customWidth="1"/>
    <col min="1035" max="1035" width="5.28515625" style="25" customWidth="1"/>
    <col min="1036" max="1036" width="11.28515625" style="25" customWidth="1"/>
    <col min="1037" max="1037" width="2.85546875" style="25" customWidth="1"/>
    <col min="1038" max="1038" width="7.140625" style="25" customWidth="1"/>
    <col min="1039" max="1039" width="6.7109375" style="25" customWidth="1"/>
    <col min="1040" max="1040" width="3.5703125" style="25" customWidth="1"/>
    <col min="1041" max="1041" width="5.28515625" style="25" customWidth="1"/>
    <col min="1042" max="1280" width="11.42578125" style="25"/>
    <col min="1281" max="1281" width="9.5703125" style="25" customWidth="1"/>
    <col min="1282" max="1282" width="7.5703125" style="25" customWidth="1"/>
    <col min="1283" max="1283" width="25.85546875" style="25" customWidth="1"/>
    <col min="1284" max="1284" width="7.42578125" style="25" customWidth="1"/>
    <col min="1285" max="1285" width="6.5703125" style="25" customWidth="1"/>
    <col min="1286" max="1286" width="8" style="25" customWidth="1"/>
    <col min="1287" max="1287" width="6.28515625" style="25" customWidth="1"/>
    <col min="1288" max="1288" width="7" style="25" customWidth="1"/>
    <col min="1289" max="1289" width="7.5703125" style="25" customWidth="1"/>
    <col min="1290" max="1290" width="7" style="25" customWidth="1"/>
    <col min="1291" max="1291" width="5.28515625" style="25" customWidth="1"/>
    <col min="1292" max="1292" width="11.28515625" style="25" customWidth="1"/>
    <col min="1293" max="1293" width="2.85546875" style="25" customWidth="1"/>
    <col min="1294" max="1294" width="7.140625" style="25" customWidth="1"/>
    <col min="1295" max="1295" width="6.7109375" style="25" customWidth="1"/>
    <col min="1296" max="1296" width="3.5703125" style="25" customWidth="1"/>
    <col min="1297" max="1297" width="5.28515625" style="25" customWidth="1"/>
    <col min="1298" max="1536" width="11.42578125" style="25"/>
    <col min="1537" max="1537" width="9.5703125" style="25" customWidth="1"/>
    <col min="1538" max="1538" width="7.5703125" style="25" customWidth="1"/>
    <col min="1539" max="1539" width="25.85546875" style="25" customWidth="1"/>
    <col min="1540" max="1540" width="7.42578125" style="25" customWidth="1"/>
    <col min="1541" max="1541" width="6.5703125" style="25" customWidth="1"/>
    <col min="1542" max="1542" width="8" style="25" customWidth="1"/>
    <col min="1543" max="1543" width="6.28515625" style="25" customWidth="1"/>
    <col min="1544" max="1544" width="7" style="25" customWidth="1"/>
    <col min="1545" max="1545" width="7.5703125" style="25" customWidth="1"/>
    <col min="1546" max="1546" width="7" style="25" customWidth="1"/>
    <col min="1547" max="1547" width="5.28515625" style="25" customWidth="1"/>
    <col min="1548" max="1548" width="11.28515625" style="25" customWidth="1"/>
    <col min="1549" max="1549" width="2.85546875" style="25" customWidth="1"/>
    <col min="1550" max="1550" width="7.140625" style="25" customWidth="1"/>
    <col min="1551" max="1551" width="6.7109375" style="25" customWidth="1"/>
    <col min="1552" max="1552" width="3.5703125" style="25" customWidth="1"/>
    <col min="1553" max="1553" width="5.28515625" style="25" customWidth="1"/>
    <col min="1554" max="1792" width="11.42578125" style="25"/>
    <col min="1793" max="1793" width="9.5703125" style="25" customWidth="1"/>
    <col min="1794" max="1794" width="7.5703125" style="25" customWidth="1"/>
    <col min="1795" max="1795" width="25.85546875" style="25" customWidth="1"/>
    <col min="1796" max="1796" width="7.42578125" style="25" customWidth="1"/>
    <col min="1797" max="1797" width="6.5703125" style="25" customWidth="1"/>
    <col min="1798" max="1798" width="8" style="25" customWidth="1"/>
    <col min="1799" max="1799" width="6.28515625" style="25" customWidth="1"/>
    <col min="1800" max="1800" width="7" style="25" customWidth="1"/>
    <col min="1801" max="1801" width="7.5703125" style="25" customWidth="1"/>
    <col min="1802" max="1802" width="7" style="25" customWidth="1"/>
    <col min="1803" max="1803" width="5.28515625" style="25" customWidth="1"/>
    <col min="1804" max="1804" width="11.28515625" style="25" customWidth="1"/>
    <col min="1805" max="1805" width="2.85546875" style="25" customWidth="1"/>
    <col min="1806" max="1806" width="7.140625" style="25" customWidth="1"/>
    <col min="1807" max="1807" width="6.7109375" style="25" customWidth="1"/>
    <col min="1808" max="1808" width="3.5703125" style="25" customWidth="1"/>
    <col min="1809" max="1809" width="5.28515625" style="25" customWidth="1"/>
    <col min="1810" max="2048" width="11.42578125" style="25"/>
    <col min="2049" max="2049" width="9.5703125" style="25" customWidth="1"/>
    <col min="2050" max="2050" width="7.5703125" style="25" customWidth="1"/>
    <col min="2051" max="2051" width="25.85546875" style="25" customWidth="1"/>
    <col min="2052" max="2052" width="7.42578125" style="25" customWidth="1"/>
    <col min="2053" max="2053" width="6.5703125" style="25" customWidth="1"/>
    <col min="2054" max="2054" width="8" style="25" customWidth="1"/>
    <col min="2055" max="2055" width="6.28515625" style="25" customWidth="1"/>
    <col min="2056" max="2056" width="7" style="25" customWidth="1"/>
    <col min="2057" max="2057" width="7.5703125" style="25" customWidth="1"/>
    <col min="2058" max="2058" width="7" style="25" customWidth="1"/>
    <col min="2059" max="2059" width="5.28515625" style="25" customWidth="1"/>
    <col min="2060" max="2060" width="11.28515625" style="25" customWidth="1"/>
    <col min="2061" max="2061" width="2.85546875" style="25" customWidth="1"/>
    <col min="2062" max="2062" width="7.140625" style="25" customWidth="1"/>
    <col min="2063" max="2063" width="6.7109375" style="25" customWidth="1"/>
    <col min="2064" max="2064" width="3.5703125" style="25" customWidth="1"/>
    <col min="2065" max="2065" width="5.28515625" style="25" customWidth="1"/>
    <col min="2066" max="2304" width="11.42578125" style="25"/>
    <col min="2305" max="2305" width="9.5703125" style="25" customWidth="1"/>
    <col min="2306" max="2306" width="7.5703125" style="25" customWidth="1"/>
    <col min="2307" max="2307" width="25.85546875" style="25" customWidth="1"/>
    <col min="2308" max="2308" width="7.42578125" style="25" customWidth="1"/>
    <col min="2309" max="2309" width="6.5703125" style="25" customWidth="1"/>
    <col min="2310" max="2310" width="8" style="25" customWidth="1"/>
    <col min="2311" max="2311" width="6.28515625" style="25" customWidth="1"/>
    <col min="2312" max="2312" width="7" style="25" customWidth="1"/>
    <col min="2313" max="2313" width="7.5703125" style="25" customWidth="1"/>
    <col min="2314" max="2314" width="7" style="25" customWidth="1"/>
    <col min="2315" max="2315" width="5.28515625" style="25" customWidth="1"/>
    <col min="2316" max="2316" width="11.28515625" style="25" customWidth="1"/>
    <col min="2317" max="2317" width="2.85546875" style="25" customWidth="1"/>
    <col min="2318" max="2318" width="7.140625" style="25" customWidth="1"/>
    <col min="2319" max="2319" width="6.7109375" style="25" customWidth="1"/>
    <col min="2320" max="2320" width="3.5703125" style="25" customWidth="1"/>
    <col min="2321" max="2321" width="5.28515625" style="25" customWidth="1"/>
    <col min="2322" max="2560" width="11.42578125" style="25"/>
    <col min="2561" max="2561" width="9.5703125" style="25" customWidth="1"/>
    <col min="2562" max="2562" width="7.5703125" style="25" customWidth="1"/>
    <col min="2563" max="2563" width="25.85546875" style="25" customWidth="1"/>
    <col min="2564" max="2564" width="7.42578125" style="25" customWidth="1"/>
    <col min="2565" max="2565" width="6.5703125" style="25" customWidth="1"/>
    <col min="2566" max="2566" width="8" style="25" customWidth="1"/>
    <col min="2567" max="2567" width="6.28515625" style="25" customWidth="1"/>
    <col min="2568" max="2568" width="7" style="25" customWidth="1"/>
    <col min="2569" max="2569" width="7.5703125" style="25" customWidth="1"/>
    <col min="2570" max="2570" width="7" style="25" customWidth="1"/>
    <col min="2571" max="2571" width="5.28515625" style="25" customWidth="1"/>
    <col min="2572" max="2572" width="11.28515625" style="25" customWidth="1"/>
    <col min="2573" max="2573" width="2.85546875" style="25" customWidth="1"/>
    <col min="2574" max="2574" width="7.140625" style="25" customWidth="1"/>
    <col min="2575" max="2575" width="6.7109375" style="25" customWidth="1"/>
    <col min="2576" max="2576" width="3.5703125" style="25" customWidth="1"/>
    <col min="2577" max="2577" width="5.28515625" style="25" customWidth="1"/>
    <col min="2578" max="2816" width="11.42578125" style="25"/>
    <col min="2817" max="2817" width="9.5703125" style="25" customWidth="1"/>
    <col min="2818" max="2818" width="7.5703125" style="25" customWidth="1"/>
    <col min="2819" max="2819" width="25.85546875" style="25" customWidth="1"/>
    <col min="2820" max="2820" width="7.42578125" style="25" customWidth="1"/>
    <col min="2821" max="2821" width="6.5703125" style="25" customWidth="1"/>
    <col min="2822" max="2822" width="8" style="25" customWidth="1"/>
    <col min="2823" max="2823" width="6.28515625" style="25" customWidth="1"/>
    <col min="2824" max="2824" width="7" style="25" customWidth="1"/>
    <col min="2825" max="2825" width="7.5703125" style="25" customWidth="1"/>
    <col min="2826" max="2826" width="7" style="25" customWidth="1"/>
    <col min="2827" max="2827" width="5.28515625" style="25" customWidth="1"/>
    <col min="2828" max="2828" width="11.28515625" style="25" customWidth="1"/>
    <col min="2829" max="2829" width="2.85546875" style="25" customWidth="1"/>
    <col min="2830" max="2830" width="7.140625" style="25" customWidth="1"/>
    <col min="2831" max="2831" width="6.7109375" style="25" customWidth="1"/>
    <col min="2832" max="2832" width="3.5703125" style="25" customWidth="1"/>
    <col min="2833" max="2833" width="5.28515625" style="25" customWidth="1"/>
    <col min="2834" max="3072" width="11.42578125" style="25"/>
    <col min="3073" max="3073" width="9.5703125" style="25" customWidth="1"/>
    <col min="3074" max="3074" width="7.5703125" style="25" customWidth="1"/>
    <col min="3075" max="3075" width="25.85546875" style="25" customWidth="1"/>
    <col min="3076" max="3076" width="7.42578125" style="25" customWidth="1"/>
    <col min="3077" max="3077" width="6.5703125" style="25" customWidth="1"/>
    <col min="3078" max="3078" width="8" style="25" customWidth="1"/>
    <col min="3079" max="3079" width="6.28515625" style="25" customWidth="1"/>
    <col min="3080" max="3080" width="7" style="25" customWidth="1"/>
    <col min="3081" max="3081" width="7.5703125" style="25" customWidth="1"/>
    <col min="3082" max="3082" width="7" style="25" customWidth="1"/>
    <col min="3083" max="3083" width="5.28515625" style="25" customWidth="1"/>
    <col min="3084" max="3084" width="11.28515625" style="25" customWidth="1"/>
    <col min="3085" max="3085" width="2.85546875" style="25" customWidth="1"/>
    <col min="3086" max="3086" width="7.140625" style="25" customWidth="1"/>
    <col min="3087" max="3087" width="6.7109375" style="25" customWidth="1"/>
    <col min="3088" max="3088" width="3.5703125" style="25" customWidth="1"/>
    <col min="3089" max="3089" width="5.28515625" style="25" customWidth="1"/>
    <col min="3090" max="3328" width="11.42578125" style="25"/>
    <col min="3329" max="3329" width="9.5703125" style="25" customWidth="1"/>
    <col min="3330" max="3330" width="7.5703125" style="25" customWidth="1"/>
    <col min="3331" max="3331" width="25.85546875" style="25" customWidth="1"/>
    <col min="3332" max="3332" width="7.42578125" style="25" customWidth="1"/>
    <col min="3333" max="3333" width="6.5703125" style="25" customWidth="1"/>
    <col min="3334" max="3334" width="8" style="25" customWidth="1"/>
    <col min="3335" max="3335" width="6.28515625" style="25" customWidth="1"/>
    <col min="3336" max="3336" width="7" style="25" customWidth="1"/>
    <col min="3337" max="3337" width="7.5703125" style="25" customWidth="1"/>
    <col min="3338" max="3338" width="7" style="25" customWidth="1"/>
    <col min="3339" max="3339" width="5.28515625" style="25" customWidth="1"/>
    <col min="3340" max="3340" width="11.28515625" style="25" customWidth="1"/>
    <col min="3341" max="3341" width="2.85546875" style="25" customWidth="1"/>
    <col min="3342" max="3342" width="7.140625" style="25" customWidth="1"/>
    <col min="3343" max="3343" width="6.7109375" style="25" customWidth="1"/>
    <col min="3344" max="3344" width="3.5703125" style="25" customWidth="1"/>
    <col min="3345" max="3345" width="5.28515625" style="25" customWidth="1"/>
    <col min="3346" max="3584" width="11.42578125" style="25"/>
    <col min="3585" max="3585" width="9.5703125" style="25" customWidth="1"/>
    <col min="3586" max="3586" width="7.5703125" style="25" customWidth="1"/>
    <col min="3587" max="3587" width="25.85546875" style="25" customWidth="1"/>
    <col min="3588" max="3588" width="7.42578125" style="25" customWidth="1"/>
    <col min="3589" max="3589" width="6.5703125" style="25" customWidth="1"/>
    <col min="3590" max="3590" width="8" style="25" customWidth="1"/>
    <col min="3591" max="3591" width="6.28515625" style="25" customWidth="1"/>
    <col min="3592" max="3592" width="7" style="25" customWidth="1"/>
    <col min="3593" max="3593" width="7.5703125" style="25" customWidth="1"/>
    <col min="3594" max="3594" width="7" style="25" customWidth="1"/>
    <col min="3595" max="3595" width="5.28515625" style="25" customWidth="1"/>
    <col min="3596" max="3596" width="11.28515625" style="25" customWidth="1"/>
    <col min="3597" max="3597" width="2.85546875" style="25" customWidth="1"/>
    <col min="3598" max="3598" width="7.140625" style="25" customWidth="1"/>
    <col min="3599" max="3599" width="6.7109375" style="25" customWidth="1"/>
    <col min="3600" max="3600" width="3.5703125" style="25" customWidth="1"/>
    <col min="3601" max="3601" width="5.28515625" style="25" customWidth="1"/>
    <col min="3602" max="3840" width="11.42578125" style="25"/>
    <col min="3841" max="3841" width="9.5703125" style="25" customWidth="1"/>
    <col min="3842" max="3842" width="7.5703125" style="25" customWidth="1"/>
    <col min="3843" max="3843" width="25.85546875" style="25" customWidth="1"/>
    <col min="3844" max="3844" width="7.42578125" style="25" customWidth="1"/>
    <col min="3845" max="3845" width="6.5703125" style="25" customWidth="1"/>
    <col min="3846" max="3846" width="8" style="25" customWidth="1"/>
    <col min="3847" max="3847" width="6.28515625" style="25" customWidth="1"/>
    <col min="3848" max="3848" width="7" style="25" customWidth="1"/>
    <col min="3849" max="3849" width="7.5703125" style="25" customWidth="1"/>
    <col min="3850" max="3850" width="7" style="25" customWidth="1"/>
    <col min="3851" max="3851" width="5.28515625" style="25" customWidth="1"/>
    <col min="3852" max="3852" width="11.28515625" style="25" customWidth="1"/>
    <col min="3853" max="3853" width="2.85546875" style="25" customWidth="1"/>
    <col min="3854" max="3854" width="7.140625" style="25" customWidth="1"/>
    <col min="3855" max="3855" width="6.7109375" style="25" customWidth="1"/>
    <col min="3856" max="3856" width="3.5703125" style="25" customWidth="1"/>
    <col min="3857" max="3857" width="5.28515625" style="25" customWidth="1"/>
    <col min="3858" max="4096" width="11.42578125" style="25"/>
    <col min="4097" max="4097" width="9.5703125" style="25" customWidth="1"/>
    <col min="4098" max="4098" width="7.5703125" style="25" customWidth="1"/>
    <col min="4099" max="4099" width="25.85546875" style="25" customWidth="1"/>
    <col min="4100" max="4100" width="7.42578125" style="25" customWidth="1"/>
    <col min="4101" max="4101" width="6.5703125" style="25" customWidth="1"/>
    <col min="4102" max="4102" width="8" style="25" customWidth="1"/>
    <col min="4103" max="4103" width="6.28515625" style="25" customWidth="1"/>
    <col min="4104" max="4104" width="7" style="25" customWidth="1"/>
    <col min="4105" max="4105" width="7.5703125" style="25" customWidth="1"/>
    <col min="4106" max="4106" width="7" style="25" customWidth="1"/>
    <col min="4107" max="4107" width="5.28515625" style="25" customWidth="1"/>
    <col min="4108" max="4108" width="11.28515625" style="25" customWidth="1"/>
    <col min="4109" max="4109" width="2.85546875" style="25" customWidth="1"/>
    <col min="4110" max="4110" width="7.140625" style="25" customWidth="1"/>
    <col min="4111" max="4111" width="6.7109375" style="25" customWidth="1"/>
    <col min="4112" max="4112" width="3.5703125" style="25" customWidth="1"/>
    <col min="4113" max="4113" width="5.28515625" style="25" customWidth="1"/>
    <col min="4114" max="4352" width="11.42578125" style="25"/>
    <col min="4353" max="4353" width="9.5703125" style="25" customWidth="1"/>
    <col min="4354" max="4354" width="7.5703125" style="25" customWidth="1"/>
    <col min="4355" max="4355" width="25.85546875" style="25" customWidth="1"/>
    <col min="4356" max="4356" width="7.42578125" style="25" customWidth="1"/>
    <col min="4357" max="4357" width="6.5703125" style="25" customWidth="1"/>
    <col min="4358" max="4358" width="8" style="25" customWidth="1"/>
    <col min="4359" max="4359" width="6.28515625" style="25" customWidth="1"/>
    <col min="4360" max="4360" width="7" style="25" customWidth="1"/>
    <col min="4361" max="4361" width="7.5703125" style="25" customWidth="1"/>
    <col min="4362" max="4362" width="7" style="25" customWidth="1"/>
    <col min="4363" max="4363" width="5.28515625" style="25" customWidth="1"/>
    <col min="4364" max="4364" width="11.28515625" style="25" customWidth="1"/>
    <col min="4365" max="4365" width="2.85546875" style="25" customWidth="1"/>
    <col min="4366" max="4366" width="7.140625" style="25" customWidth="1"/>
    <col min="4367" max="4367" width="6.7109375" style="25" customWidth="1"/>
    <col min="4368" max="4368" width="3.5703125" style="25" customWidth="1"/>
    <col min="4369" max="4369" width="5.28515625" style="25" customWidth="1"/>
    <col min="4370" max="4608" width="11.42578125" style="25"/>
    <col min="4609" max="4609" width="9.5703125" style="25" customWidth="1"/>
    <col min="4610" max="4610" width="7.5703125" style="25" customWidth="1"/>
    <col min="4611" max="4611" width="25.85546875" style="25" customWidth="1"/>
    <col min="4612" max="4612" width="7.42578125" style="25" customWidth="1"/>
    <col min="4613" max="4613" width="6.5703125" style="25" customWidth="1"/>
    <col min="4614" max="4614" width="8" style="25" customWidth="1"/>
    <col min="4615" max="4615" width="6.28515625" style="25" customWidth="1"/>
    <col min="4616" max="4616" width="7" style="25" customWidth="1"/>
    <col min="4617" max="4617" width="7.5703125" style="25" customWidth="1"/>
    <col min="4618" max="4618" width="7" style="25" customWidth="1"/>
    <col min="4619" max="4619" width="5.28515625" style="25" customWidth="1"/>
    <col min="4620" max="4620" width="11.28515625" style="25" customWidth="1"/>
    <col min="4621" max="4621" width="2.85546875" style="25" customWidth="1"/>
    <col min="4622" max="4622" width="7.140625" style="25" customWidth="1"/>
    <col min="4623" max="4623" width="6.7109375" style="25" customWidth="1"/>
    <col min="4624" max="4624" width="3.5703125" style="25" customWidth="1"/>
    <col min="4625" max="4625" width="5.28515625" style="25" customWidth="1"/>
    <col min="4626" max="4864" width="11.42578125" style="25"/>
    <col min="4865" max="4865" width="9.5703125" style="25" customWidth="1"/>
    <col min="4866" max="4866" width="7.5703125" style="25" customWidth="1"/>
    <col min="4867" max="4867" width="25.85546875" style="25" customWidth="1"/>
    <col min="4868" max="4868" width="7.42578125" style="25" customWidth="1"/>
    <col min="4869" max="4869" width="6.5703125" style="25" customWidth="1"/>
    <col min="4870" max="4870" width="8" style="25" customWidth="1"/>
    <col min="4871" max="4871" width="6.28515625" style="25" customWidth="1"/>
    <col min="4872" max="4872" width="7" style="25" customWidth="1"/>
    <col min="4873" max="4873" width="7.5703125" style="25" customWidth="1"/>
    <col min="4874" max="4874" width="7" style="25" customWidth="1"/>
    <col min="4875" max="4875" width="5.28515625" style="25" customWidth="1"/>
    <col min="4876" max="4876" width="11.28515625" style="25" customWidth="1"/>
    <col min="4877" max="4877" width="2.85546875" style="25" customWidth="1"/>
    <col min="4878" max="4878" width="7.140625" style="25" customWidth="1"/>
    <col min="4879" max="4879" width="6.7109375" style="25" customWidth="1"/>
    <col min="4880" max="4880" width="3.5703125" style="25" customWidth="1"/>
    <col min="4881" max="4881" width="5.28515625" style="25" customWidth="1"/>
    <col min="4882" max="5120" width="11.42578125" style="25"/>
    <col min="5121" max="5121" width="9.5703125" style="25" customWidth="1"/>
    <col min="5122" max="5122" width="7.5703125" style="25" customWidth="1"/>
    <col min="5123" max="5123" width="25.85546875" style="25" customWidth="1"/>
    <col min="5124" max="5124" width="7.42578125" style="25" customWidth="1"/>
    <col min="5125" max="5125" width="6.5703125" style="25" customWidth="1"/>
    <col min="5126" max="5126" width="8" style="25" customWidth="1"/>
    <col min="5127" max="5127" width="6.28515625" style="25" customWidth="1"/>
    <col min="5128" max="5128" width="7" style="25" customWidth="1"/>
    <col min="5129" max="5129" width="7.5703125" style="25" customWidth="1"/>
    <col min="5130" max="5130" width="7" style="25" customWidth="1"/>
    <col min="5131" max="5131" width="5.28515625" style="25" customWidth="1"/>
    <col min="5132" max="5132" width="11.28515625" style="25" customWidth="1"/>
    <col min="5133" max="5133" width="2.85546875" style="25" customWidth="1"/>
    <col min="5134" max="5134" width="7.140625" style="25" customWidth="1"/>
    <col min="5135" max="5135" width="6.7109375" style="25" customWidth="1"/>
    <col min="5136" max="5136" width="3.5703125" style="25" customWidth="1"/>
    <col min="5137" max="5137" width="5.28515625" style="25" customWidth="1"/>
    <col min="5138" max="5376" width="11.42578125" style="25"/>
    <col min="5377" max="5377" width="9.5703125" style="25" customWidth="1"/>
    <col min="5378" max="5378" width="7.5703125" style="25" customWidth="1"/>
    <col min="5379" max="5379" width="25.85546875" style="25" customWidth="1"/>
    <col min="5380" max="5380" width="7.42578125" style="25" customWidth="1"/>
    <col min="5381" max="5381" width="6.5703125" style="25" customWidth="1"/>
    <col min="5382" max="5382" width="8" style="25" customWidth="1"/>
    <col min="5383" max="5383" width="6.28515625" style="25" customWidth="1"/>
    <col min="5384" max="5384" width="7" style="25" customWidth="1"/>
    <col min="5385" max="5385" width="7.5703125" style="25" customWidth="1"/>
    <col min="5386" max="5386" width="7" style="25" customWidth="1"/>
    <col min="5387" max="5387" width="5.28515625" style="25" customWidth="1"/>
    <col min="5388" max="5388" width="11.28515625" style="25" customWidth="1"/>
    <col min="5389" max="5389" width="2.85546875" style="25" customWidth="1"/>
    <col min="5390" max="5390" width="7.140625" style="25" customWidth="1"/>
    <col min="5391" max="5391" width="6.7109375" style="25" customWidth="1"/>
    <col min="5392" max="5392" width="3.5703125" style="25" customWidth="1"/>
    <col min="5393" max="5393" width="5.28515625" style="25" customWidth="1"/>
    <col min="5394" max="5632" width="11.42578125" style="25"/>
    <col min="5633" max="5633" width="9.5703125" style="25" customWidth="1"/>
    <col min="5634" max="5634" width="7.5703125" style="25" customWidth="1"/>
    <col min="5635" max="5635" width="25.85546875" style="25" customWidth="1"/>
    <col min="5636" max="5636" width="7.42578125" style="25" customWidth="1"/>
    <col min="5637" max="5637" width="6.5703125" style="25" customWidth="1"/>
    <col min="5638" max="5638" width="8" style="25" customWidth="1"/>
    <col min="5639" max="5639" width="6.28515625" style="25" customWidth="1"/>
    <col min="5640" max="5640" width="7" style="25" customWidth="1"/>
    <col min="5641" max="5641" width="7.5703125" style="25" customWidth="1"/>
    <col min="5642" max="5642" width="7" style="25" customWidth="1"/>
    <col min="5643" max="5643" width="5.28515625" style="25" customWidth="1"/>
    <col min="5644" max="5644" width="11.28515625" style="25" customWidth="1"/>
    <col min="5645" max="5645" width="2.85546875" style="25" customWidth="1"/>
    <col min="5646" max="5646" width="7.140625" style="25" customWidth="1"/>
    <col min="5647" max="5647" width="6.7109375" style="25" customWidth="1"/>
    <col min="5648" max="5648" width="3.5703125" style="25" customWidth="1"/>
    <col min="5649" max="5649" width="5.28515625" style="25" customWidth="1"/>
    <col min="5650" max="5888" width="11.42578125" style="25"/>
    <col min="5889" max="5889" width="9.5703125" style="25" customWidth="1"/>
    <col min="5890" max="5890" width="7.5703125" style="25" customWidth="1"/>
    <col min="5891" max="5891" width="25.85546875" style="25" customWidth="1"/>
    <col min="5892" max="5892" width="7.42578125" style="25" customWidth="1"/>
    <col min="5893" max="5893" width="6.5703125" style="25" customWidth="1"/>
    <col min="5894" max="5894" width="8" style="25" customWidth="1"/>
    <col min="5895" max="5895" width="6.28515625" style="25" customWidth="1"/>
    <col min="5896" max="5896" width="7" style="25" customWidth="1"/>
    <col min="5897" max="5897" width="7.5703125" style="25" customWidth="1"/>
    <col min="5898" max="5898" width="7" style="25" customWidth="1"/>
    <col min="5899" max="5899" width="5.28515625" style="25" customWidth="1"/>
    <col min="5900" max="5900" width="11.28515625" style="25" customWidth="1"/>
    <col min="5901" max="5901" width="2.85546875" style="25" customWidth="1"/>
    <col min="5902" max="5902" width="7.140625" style="25" customWidth="1"/>
    <col min="5903" max="5903" width="6.7109375" style="25" customWidth="1"/>
    <col min="5904" max="5904" width="3.5703125" style="25" customWidth="1"/>
    <col min="5905" max="5905" width="5.28515625" style="25" customWidth="1"/>
    <col min="5906" max="6144" width="11.42578125" style="25"/>
    <col min="6145" max="6145" width="9.5703125" style="25" customWidth="1"/>
    <col min="6146" max="6146" width="7.5703125" style="25" customWidth="1"/>
    <col min="6147" max="6147" width="25.85546875" style="25" customWidth="1"/>
    <col min="6148" max="6148" width="7.42578125" style="25" customWidth="1"/>
    <col min="6149" max="6149" width="6.5703125" style="25" customWidth="1"/>
    <col min="6150" max="6150" width="8" style="25" customWidth="1"/>
    <col min="6151" max="6151" width="6.28515625" style="25" customWidth="1"/>
    <col min="6152" max="6152" width="7" style="25" customWidth="1"/>
    <col min="6153" max="6153" width="7.5703125" style="25" customWidth="1"/>
    <col min="6154" max="6154" width="7" style="25" customWidth="1"/>
    <col min="6155" max="6155" width="5.28515625" style="25" customWidth="1"/>
    <col min="6156" max="6156" width="11.28515625" style="25" customWidth="1"/>
    <col min="6157" max="6157" width="2.85546875" style="25" customWidth="1"/>
    <col min="6158" max="6158" width="7.140625" style="25" customWidth="1"/>
    <col min="6159" max="6159" width="6.7109375" style="25" customWidth="1"/>
    <col min="6160" max="6160" width="3.5703125" style="25" customWidth="1"/>
    <col min="6161" max="6161" width="5.28515625" style="25" customWidth="1"/>
    <col min="6162" max="6400" width="11.42578125" style="25"/>
    <col min="6401" max="6401" width="9.5703125" style="25" customWidth="1"/>
    <col min="6402" max="6402" width="7.5703125" style="25" customWidth="1"/>
    <col min="6403" max="6403" width="25.85546875" style="25" customWidth="1"/>
    <col min="6404" max="6404" width="7.42578125" style="25" customWidth="1"/>
    <col min="6405" max="6405" width="6.5703125" style="25" customWidth="1"/>
    <col min="6406" max="6406" width="8" style="25" customWidth="1"/>
    <col min="6407" max="6407" width="6.28515625" style="25" customWidth="1"/>
    <col min="6408" max="6408" width="7" style="25" customWidth="1"/>
    <col min="6409" max="6409" width="7.5703125" style="25" customWidth="1"/>
    <col min="6410" max="6410" width="7" style="25" customWidth="1"/>
    <col min="6411" max="6411" width="5.28515625" style="25" customWidth="1"/>
    <col min="6412" max="6412" width="11.28515625" style="25" customWidth="1"/>
    <col min="6413" max="6413" width="2.85546875" style="25" customWidth="1"/>
    <col min="6414" max="6414" width="7.140625" style="25" customWidth="1"/>
    <col min="6415" max="6415" width="6.7109375" style="25" customWidth="1"/>
    <col min="6416" max="6416" width="3.5703125" style="25" customWidth="1"/>
    <col min="6417" max="6417" width="5.28515625" style="25" customWidth="1"/>
    <col min="6418" max="6656" width="11.42578125" style="25"/>
    <col min="6657" max="6657" width="9.5703125" style="25" customWidth="1"/>
    <col min="6658" max="6658" width="7.5703125" style="25" customWidth="1"/>
    <col min="6659" max="6659" width="25.85546875" style="25" customWidth="1"/>
    <col min="6660" max="6660" width="7.42578125" style="25" customWidth="1"/>
    <col min="6661" max="6661" width="6.5703125" style="25" customWidth="1"/>
    <col min="6662" max="6662" width="8" style="25" customWidth="1"/>
    <col min="6663" max="6663" width="6.28515625" style="25" customWidth="1"/>
    <col min="6664" max="6664" width="7" style="25" customWidth="1"/>
    <col min="6665" max="6665" width="7.5703125" style="25" customWidth="1"/>
    <col min="6666" max="6666" width="7" style="25" customWidth="1"/>
    <col min="6667" max="6667" width="5.28515625" style="25" customWidth="1"/>
    <col min="6668" max="6668" width="11.28515625" style="25" customWidth="1"/>
    <col min="6669" max="6669" width="2.85546875" style="25" customWidth="1"/>
    <col min="6670" max="6670" width="7.140625" style="25" customWidth="1"/>
    <col min="6671" max="6671" width="6.7109375" style="25" customWidth="1"/>
    <col min="6672" max="6672" width="3.5703125" style="25" customWidth="1"/>
    <col min="6673" max="6673" width="5.28515625" style="25" customWidth="1"/>
    <col min="6674" max="6912" width="11.42578125" style="25"/>
    <col min="6913" max="6913" width="9.5703125" style="25" customWidth="1"/>
    <col min="6914" max="6914" width="7.5703125" style="25" customWidth="1"/>
    <col min="6915" max="6915" width="25.85546875" style="25" customWidth="1"/>
    <col min="6916" max="6916" width="7.42578125" style="25" customWidth="1"/>
    <col min="6917" max="6917" width="6.5703125" style="25" customWidth="1"/>
    <col min="6918" max="6918" width="8" style="25" customWidth="1"/>
    <col min="6919" max="6919" width="6.28515625" style="25" customWidth="1"/>
    <col min="6920" max="6920" width="7" style="25" customWidth="1"/>
    <col min="6921" max="6921" width="7.5703125" style="25" customWidth="1"/>
    <col min="6922" max="6922" width="7" style="25" customWidth="1"/>
    <col min="6923" max="6923" width="5.28515625" style="25" customWidth="1"/>
    <col min="6924" max="6924" width="11.28515625" style="25" customWidth="1"/>
    <col min="6925" max="6925" width="2.85546875" style="25" customWidth="1"/>
    <col min="6926" max="6926" width="7.140625" style="25" customWidth="1"/>
    <col min="6927" max="6927" width="6.7109375" style="25" customWidth="1"/>
    <col min="6928" max="6928" width="3.5703125" style="25" customWidth="1"/>
    <col min="6929" max="6929" width="5.28515625" style="25" customWidth="1"/>
    <col min="6930" max="7168" width="11.42578125" style="25"/>
    <col min="7169" max="7169" width="9.5703125" style="25" customWidth="1"/>
    <col min="7170" max="7170" width="7.5703125" style="25" customWidth="1"/>
    <col min="7171" max="7171" width="25.85546875" style="25" customWidth="1"/>
    <col min="7172" max="7172" width="7.42578125" style="25" customWidth="1"/>
    <col min="7173" max="7173" width="6.5703125" style="25" customWidth="1"/>
    <col min="7174" max="7174" width="8" style="25" customWidth="1"/>
    <col min="7175" max="7175" width="6.28515625" style="25" customWidth="1"/>
    <col min="7176" max="7176" width="7" style="25" customWidth="1"/>
    <col min="7177" max="7177" width="7.5703125" style="25" customWidth="1"/>
    <col min="7178" max="7178" width="7" style="25" customWidth="1"/>
    <col min="7179" max="7179" width="5.28515625" style="25" customWidth="1"/>
    <col min="7180" max="7180" width="11.28515625" style="25" customWidth="1"/>
    <col min="7181" max="7181" width="2.85546875" style="25" customWidth="1"/>
    <col min="7182" max="7182" width="7.140625" style="25" customWidth="1"/>
    <col min="7183" max="7183" width="6.7109375" style="25" customWidth="1"/>
    <col min="7184" max="7184" width="3.5703125" style="25" customWidth="1"/>
    <col min="7185" max="7185" width="5.28515625" style="25" customWidth="1"/>
    <col min="7186" max="7424" width="11.42578125" style="25"/>
    <col min="7425" max="7425" width="9.5703125" style="25" customWidth="1"/>
    <col min="7426" max="7426" width="7.5703125" style="25" customWidth="1"/>
    <col min="7427" max="7427" width="25.85546875" style="25" customWidth="1"/>
    <col min="7428" max="7428" width="7.42578125" style="25" customWidth="1"/>
    <col min="7429" max="7429" width="6.5703125" style="25" customWidth="1"/>
    <col min="7430" max="7430" width="8" style="25" customWidth="1"/>
    <col min="7431" max="7431" width="6.28515625" style="25" customWidth="1"/>
    <col min="7432" max="7432" width="7" style="25" customWidth="1"/>
    <col min="7433" max="7433" width="7.5703125" style="25" customWidth="1"/>
    <col min="7434" max="7434" width="7" style="25" customWidth="1"/>
    <col min="7435" max="7435" width="5.28515625" style="25" customWidth="1"/>
    <col min="7436" max="7436" width="11.28515625" style="25" customWidth="1"/>
    <col min="7437" max="7437" width="2.85546875" style="25" customWidth="1"/>
    <col min="7438" max="7438" width="7.140625" style="25" customWidth="1"/>
    <col min="7439" max="7439" width="6.7109375" style="25" customWidth="1"/>
    <col min="7440" max="7440" width="3.5703125" style="25" customWidth="1"/>
    <col min="7441" max="7441" width="5.28515625" style="25" customWidth="1"/>
    <col min="7442" max="7680" width="11.42578125" style="25"/>
    <col min="7681" max="7681" width="9.5703125" style="25" customWidth="1"/>
    <col min="7682" max="7682" width="7.5703125" style="25" customWidth="1"/>
    <col min="7683" max="7683" width="25.85546875" style="25" customWidth="1"/>
    <col min="7684" max="7684" width="7.42578125" style="25" customWidth="1"/>
    <col min="7685" max="7685" width="6.5703125" style="25" customWidth="1"/>
    <col min="7686" max="7686" width="8" style="25" customWidth="1"/>
    <col min="7687" max="7687" width="6.28515625" style="25" customWidth="1"/>
    <col min="7688" max="7688" width="7" style="25" customWidth="1"/>
    <col min="7689" max="7689" width="7.5703125" style="25" customWidth="1"/>
    <col min="7690" max="7690" width="7" style="25" customWidth="1"/>
    <col min="7691" max="7691" width="5.28515625" style="25" customWidth="1"/>
    <col min="7692" max="7692" width="11.28515625" style="25" customWidth="1"/>
    <col min="7693" max="7693" width="2.85546875" style="25" customWidth="1"/>
    <col min="7694" max="7694" width="7.140625" style="25" customWidth="1"/>
    <col min="7695" max="7695" width="6.7109375" style="25" customWidth="1"/>
    <col min="7696" max="7696" width="3.5703125" style="25" customWidth="1"/>
    <col min="7697" max="7697" width="5.28515625" style="25" customWidth="1"/>
    <col min="7698" max="7936" width="11.42578125" style="25"/>
    <col min="7937" max="7937" width="9.5703125" style="25" customWidth="1"/>
    <col min="7938" max="7938" width="7.5703125" style="25" customWidth="1"/>
    <col min="7939" max="7939" width="25.85546875" style="25" customWidth="1"/>
    <col min="7940" max="7940" width="7.42578125" style="25" customWidth="1"/>
    <col min="7941" max="7941" width="6.5703125" style="25" customWidth="1"/>
    <col min="7942" max="7942" width="8" style="25" customWidth="1"/>
    <col min="7943" max="7943" width="6.28515625" style="25" customWidth="1"/>
    <col min="7944" max="7944" width="7" style="25" customWidth="1"/>
    <col min="7945" max="7945" width="7.5703125" style="25" customWidth="1"/>
    <col min="7946" max="7946" width="7" style="25" customWidth="1"/>
    <col min="7947" max="7947" width="5.28515625" style="25" customWidth="1"/>
    <col min="7948" max="7948" width="11.28515625" style="25" customWidth="1"/>
    <col min="7949" max="7949" width="2.85546875" style="25" customWidth="1"/>
    <col min="7950" max="7950" width="7.140625" style="25" customWidth="1"/>
    <col min="7951" max="7951" width="6.7109375" style="25" customWidth="1"/>
    <col min="7952" max="7952" width="3.5703125" style="25" customWidth="1"/>
    <col min="7953" max="7953" width="5.28515625" style="25" customWidth="1"/>
    <col min="7954" max="8192" width="11.42578125" style="25"/>
    <col min="8193" max="8193" width="9.5703125" style="25" customWidth="1"/>
    <col min="8194" max="8194" width="7.5703125" style="25" customWidth="1"/>
    <col min="8195" max="8195" width="25.85546875" style="25" customWidth="1"/>
    <col min="8196" max="8196" width="7.42578125" style="25" customWidth="1"/>
    <col min="8197" max="8197" width="6.5703125" style="25" customWidth="1"/>
    <col min="8198" max="8198" width="8" style="25" customWidth="1"/>
    <col min="8199" max="8199" width="6.28515625" style="25" customWidth="1"/>
    <col min="8200" max="8200" width="7" style="25" customWidth="1"/>
    <col min="8201" max="8201" width="7.5703125" style="25" customWidth="1"/>
    <col min="8202" max="8202" width="7" style="25" customWidth="1"/>
    <col min="8203" max="8203" width="5.28515625" style="25" customWidth="1"/>
    <col min="8204" max="8204" width="11.28515625" style="25" customWidth="1"/>
    <col min="8205" max="8205" width="2.85546875" style="25" customWidth="1"/>
    <col min="8206" max="8206" width="7.140625" style="25" customWidth="1"/>
    <col min="8207" max="8207" width="6.7109375" style="25" customWidth="1"/>
    <col min="8208" max="8208" width="3.5703125" style="25" customWidth="1"/>
    <col min="8209" max="8209" width="5.28515625" style="25" customWidth="1"/>
    <col min="8210" max="8448" width="11.42578125" style="25"/>
    <col min="8449" max="8449" width="9.5703125" style="25" customWidth="1"/>
    <col min="8450" max="8450" width="7.5703125" style="25" customWidth="1"/>
    <col min="8451" max="8451" width="25.85546875" style="25" customWidth="1"/>
    <col min="8452" max="8452" width="7.42578125" style="25" customWidth="1"/>
    <col min="8453" max="8453" width="6.5703125" style="25" customWidth="1"/>
    <col min="8454" max="8454" width="8" style="25" customWidth="1"/>
    <col min="8455" max="8455" width="6.28515625" style="25" customWidth="1"/>
    <col min="8456" max="8456" width="7" style="25" customWidth="1"/>
    <col min="8457" max="8457" width="7.5703125" style="25" customWidth="1"/>
    <col min="8458" max="8458" width="7" style="25" customWidth="1"/>
    <col min="8459" max="8459" width="5.28515625" style="25" customWidth="1"/>
    <col min="8460" max="8460" width="11.28515625" style="25" customWidth="1"/>
    <col min="8461" max="8461" width="2.85546875" style="25" customWidth="1"/>
    <col min="8462" max="8462" width="7.140625" style="25" customWidth="1"/>
    <col min="8463" max="8463" width="6.7109375" style="25" customWidth="1"/>
    <col min="8464" max="8464" width="3.5703125" style="25" customWidth="1"/>
    <col min="8465" max="8465" width="5.28515625" style="25" customWidth="1"/>
    <col min="8466" max="8704" width="11.42578125" style="25"/>
    <col min="8705" max="8705" width="9.5703125" style="25" customWidth="1"/>
    <col min="8706" max="8706" width="7.5703125" style="25" customWidth="1"/>
    <col min="8707" max="8707" width="25.85546875" style="25" customWidth="1"/>
    <col min="8708" max="8708" width="7.42578125" style="25" customWidth="1"/>
    <col min="8709" max="8709" width="6.5703125" style="25" customWidth="1"/>
    <col min="8710" max="8710" width="8" style="25" customWidth="1"/>
    <col min="8711" max="8711" width="6.28515625" style="25" customWidth="1"/>
    <col min="8712" max="8712" width="7" style="25" customWidth="1"/>
    <col min="8713" max="8713" width="7.5703125" style="25" customWidth="1"/>
    <col min="8714" max="8714" width="7" style="25" customWidth="1"/>
    <col min="8715" max="8715" width="5.28515625" style="25" customWidth="1"/>
    <col min="8716" max="8716" width="11.28515625" style="25" customWidth="1"/>
    <col min="8717" max="8717" width="2.85546875" style="25" customWidth="1"/>
    <col min="8718" max="8718" width="7.140625" style="25" customWidth="1"/>
    <col min="8719" max="8719" width="6.7109375" style="25" customWidth="1"/>
    <col min="8720" max="8720" width="3.5703125" style="25" customWidth="1"/>
    <col min="8721" max="8721" width="5.28515625" style="25" customWidth="1"/>
    <col min="8722" max="8960" width="11.42578125" style="25"/>
    <col min="8961" max="8961" width="9.5703125" style="25" customWidth="1"/>
    <col min="8962" max="8962" width="7.5703125" style="25" customWidth="1"/>
    <col min="8963" max="8963" width="25.85546875" style="25" customWidth="1"/>
    <col min="8964" max="8964" width="7.42578125" style="25" customWidth="1"/>
    <col min="8965" max="8965" width="6.5703125" style="25" customWidth="1"/>
    <col min="8966" max="8966" width="8" style="25" customWidth="1"/>
    <col min="8967" max="8967" width="6.28515625" style="25" customWidth="1"/>
    <col min="8968" max="8968" width="7" style="25" customWidth="1"/>
    <col min="8969" max="8969" width="7.5703125" style="25" customWidth="1"/>
    <col min="8970" max="8970" width="7" style="25" customWidth="1"/>
    <col min="8971" max="8971" width="5.28515625" style="25" customWidth="1"/>
    <col min="8972" max="8972" width="11.28515625" style="25" customWidth="1"/>
    <col min="8973" max="8973" width="2.85546875" style="25" customWidth="1"/>
    <col min="8974" max="8974" width="7.140625" style="25" customWidth="1"/>
    <col min="8975" max="8975" width="6.7109375" style="25" customWidth="1"/>
    <col min="8976" max="8976" width="3.5703125" style="25" customWidth="1"/>
    <col min="8977" max="8977" width="5.28515625" style="25" customWidth="1"/>
    <col min="8978" max="9216" width="11.42578125" style="25"/>
    <col min="9217" max="9217" width="9.5703125" style="25" customWidth="1"/>
    <col min="9218" max="9218" width="7.5703125" style="25" customWidth="1"/>
    <col min="9219" max="9219" width="25.85546875" style="25" customWidth="1"/>
    <col min="9220" max="9220" width="7.42578125" style="25" customWidth="1"/>
    <col min="9221" max="9221" width="6.5703125" style="25" customWidth="1"/>
    <col min="9222" max="9222" width="8" style="25" customWidth="1"/>
    <col min="9223" max="9223" width="6.28515625" style="25" customWidth="1"/>
    <col min="9224" max="9224" width="7" style="25" customWidth="1"/>
    <col min="9225" max="9225" width="7.5703125" style="25" customWidth="1"/>
    <col min="9226" max="9226" width="7" style="25" customWidth="1"/>
    <col min="9227" max="9227" width="5.28515625" style="25" customWidth="1"/>
    <col min="9228" max="9228" width="11.28515625" style="25" customWidth="1"/>
    <col min="9229" max="9229" width="2.85546875" style="25" customWidth="1"/>
    <col min="9230" max="9230" width="7.140625" style="25" customWidth="1"/>
    <col min="9231" max="9231" width="6.7109375" style="25" customWidth="1"/>
    <col min="9232" max="9232" width="3.5703125" style="25" customWidth="1"/>
    <col min="9233" max="9233" width="5.28515625" style="25" customWidth="1"/>
    <col min="9234" max="9472" width="11.42578125" style="25"/>
    <col min="9473" max="9473" width="9.5703125" style="25" customWidth="1"/>
    <col min="9474" max="9474" width="7.5703125" style="25" customWidth="1"/>
    <col min="9475" max="9475" width="25.85546875" style="25" customWidth="1"/>
    <col min="9476" max="9476" width="7.42578125" style="25" customWidth="1"/>
    <col min="9477" max="9477" width="6.5703125" style="25" customWidth="1"/>
    <col min="9478" max="9478" width="8" style="25" customWidth="1"/>
    <col min="9479" max="9479" width="6.28515625" style="25" customWidth="1"/>
    <col min="9480" max="9480" width="7" style="25" customWidth="1"/>
    <col min="9481" max="9481" width="7.5703125" style="25" customWidth="1"/>
    <col min="9482" max="9482" width="7" style="25" customWidth="1"/>
    <col min="9483" max="9483" width="5.28515625" style="25" customWidth="1"/>
    <col min="9484" max="9484" width="11.28515625" style="25" customWidth="1"/>
    <col min="9485" max="9485" width="2.85546875" style="25" customWidth="1"/>
    <col min="9486" max="9486" width="7.140625" style="25" customWidth="1"/>
    <col min="9487" max="9487" width="6.7109375" style="25" customWidth="1"/>
    <col min="9488" max="9488" width="3.5703125" style="25" customWidth="1"/>
    <col min="9489" max="9489" width="5.28515625" style="25" customWidth="1"/>
    <col min="9490" max="9728" width="11.42578125" style="25"/>
    <col min="9729" max="9729" width="9.5703125" style="25" customWidth="1"/>
    <col min="9730" max="9730" width="7.5703125" style="25" customWidth="1"/>
    <col min="9731" max="9731" width="25.85546875" style="25" customWidth="1"/>
    <col min="9732" max="9732" width="7.42578125" style="25" customWidth="1"/>
    <col min="9733" max="9733" width="6.5703125" style="25" customWidth="1"/>
    <col min="9734" max="9734" width="8" style="25" customWidth="1"/>
    <col min="9735" max="9735" width="6.28515625" style="25" customWidth="1"/>
    <col min="9736" max="9736" width="7" style="25" customWidth="1"/>
    <col min="9737" max="9737" width="7.5703125" style="25" customWidth="1"/>
    <col min="9738" max="9738" width="7" style="25" customWidth="1"/>
    <col min="9739" max="9739" width="5.28515625" style="25" customWidth="1"/>
    <col min="9740" max="9740" width="11.28515625" style="25" customWidth="1"/>
    <col min="9741" max="9741" width="2.85546875" style="25" customWidth="1"/>
    <col min="9742" max="9742" width="7.140625" style="25" customWidth="1"/>
    <col min="9743" max="9743" width="6.7109375" style="25" customWidth="1"/>
    <col min="9744" max="9744" width="3.5703125" style="25" customWidth="1"/>
    <col min="9745" max="9745" width="5.28515625" style="25" customWidth="1"/>
    <col min="9746" max="9984" width="11.42578125" style="25"/>
    <col min="9985" max="9985" width="9.5703125" style="25" customWidth="1"/>
    <col min="9986" max="9986" width="7.5703125" style="25" customWidth="1"/>
    <col min="9987" max="9987" width="25.85546875" style="25" customWidth="1"/>
    <col min="9988" max="9988" width="7.42578125" style="25" customWidth="1"/>
    <col min="9989" max="9989" width="6.5703125" style="25" customWidth="1"/>
    <col min="9990" max="9990" width="8" style="25" customWidth="1"/>
    <col min="9991" max="9991" width="6.28515625" style="25" customWidth="1"/>
    <col min="9992" max="9992" width="7" style="25" customWidth="1"/>
    <col min="9993" max="9993" width="7.5703125" style="25" customWidth="1"/>
    <col min="9994" max="9994" width="7" style="25" customWidth="1"/>
    <col min="9995" max="9995" width="5.28515625" style="25" customWidth="1"/>
    <col min="9996" max="9996" width="11.28515625" style="25" customWidth="1"/>
    <col min="9997" max="9997" width="2.85546875" style="25" customWidth="1"/>
    <col min="9998" max="9998" width="7.140625" style="25" customWidth="1"/>
    <col min="9999" max="9999" width="6.7109375" style="25" customWidth="1"/>
    <col min="10000" max="10000" width="3.5703125" style="25" customWidth="1"/>
    <col min="10001" max="10001" width="5.28515625" style="25" customWidth="1"/>
    <col min="10002" max="10240" width="11.42578125" style="25"/>
    <col min="10241" max="10241" width="9.5703125" style="25" customWidth="1"/>
    <col min="10242" max="10242" width="7.5703125" style="25" customWidth="1"/>
    <col min="10243" max="10243" width="25.85546875" style="25" customWidth="1"/>
    <col min="10244" max="10244" width="7.42578125" style="25" customWidth="1"/>
    <col min="10245" max="10245" width="6.5703125" style="25" customWidth="1"/>
    <col min="10246" max="10246" width="8" style="25" customWidth="1"/>
    <col min="10247" max="10247" width="6.28515625" style="25" customWidth="1"/>
    <col min="10248" max="10248" width="7" style="25" customWidth="1"/>
    <col min="10249" max="10249" width="7.5703125" style="25" customWidth="1"/>
    <col min="10250" max="10250" width="7" style="25" customWidth="1"/>
    <col min="10251" max="10251" width="5.28515625" style="25" customWidth="1"/>
    <col min="10252" max="10252" width="11.28515625" style="25" customWidth="1"/>
    <col min="10253" max="10253" width="2.85546875" style="25" customWidth="1"/>
    <col min="10254" max="10254" width="7.140625" style="25" customWidth="1"/>
    <col min="10255" max="10255" width="6.7109375" style="25" customWidth="1"/>
    <col min="10256" max="10256" width="3.5703125" style="25" customWidth="1"/>
    <col min="10257" max="10257" width="5.28515625" style="25" customWidth="1"/>
    <col min="10258" max="10496" width="11.42578125" style="25"/>
    <col min="10497" max="10497" width="9.5703125" style="25" customWidth="1"/>
    <col min="10498" max="10498" width="7.5703125" style="25" customWidth="1"/>
    <col min="10499" max="10499" width="25.85546875" style="25" customWidth="1"/>
    <col min="10500" max="10500" width="7.42578125" style="25" customWidth="1"/>
    <col min="10501" max="10501" width="6.5703125" style="25" customWidth="1"/>
    <col min="10502" max="10502" width="8" style="25" customWidth="1"/>
    <col min="10503" max="10503" width="6.28515625" style="25" customWidth="1"/>
    <col min="10504" max="10504" width="7" style="25" customWidth="1"/>
    <col min="10505" max="10505" width="7.5703125" style="25" customWidth="1"/>
    <col min="10506" max="10506" width="7" style="25" customWidth="1"/>
    <col min="10507" max="10507" width="5.28515625" style="25" customWidth="1"/>
    <col min="10508" max="10508" width="11.28515625" style="25" customWidth="1"/>
    <col min="10509" max="10509" width="2.85546875" style="25" customWidth="1"/>
    <col min="10510" max="10510" width="7.140625" style="25" customWidth="1"/>
    <col min="10511" max="10511" width="6.7109375" style="25" customWidth="1"/>
    <col min="10512" max="10512" width="3.5703125" style="25" customWidth="1"/>
    <col min="10513" max="10513" width="5.28515625" style="25" customWidth="1"/>
    <col min="10514" max="10752" width="11.42578125" style="25"/>
    <col min="10753" max="10753" width="9.5703125" style="25" customWidth="1"/>
    <col min="10754" max="10754" width="7.5703125" style="25" customWidth="1"/>
    <col min="10755" max="10755" width="25.85546875" style="25" customWidth="1"/>
    <col min="10756" max="10756" width="7.42578125" style="25" customWidth="1"/>
    <col min="10757" max="10757" width="6.5703125" style="25" customWidth="1"/>
    <col min="10758" max="10758" width="8" style="25" customWidth="1"/>
    <col min="10759" max="10759" width="6.28515625" style="25" customWidth="1"/>
    <col min="10760" max="10760" width="7" style="25" customWidth="1"/>
    <col min="10761" max="10761" width="7.5703125" style="25" customWidth="1"/>
    <col min="10762" max="10762" width="7" style="25" customWidth="1"/>
    <col min="10763" max="10763" width="5.28515625" style="25" customWidth="1"/>
    <col min="10764" max="10764" width="11.28515625" style="25" customWidth="1"/>
    <col min="10765" max="10765" width="2.85546875" style="25" customWidth="1"/>
    <col min="10766" max="10766" width="7.140625" style="25" customWidth="1"/>
    <col min="10767" max="10767" width="6.7109375" style="25" customWidth="1"/>
    <col min="10768" max="10768" width="3.5703125" style="25" customWidth="1"/>
    <col min="10769" max="10769" width="5.28515625" style="25" customWidth="1"/>
    <col min="10770" max="11008" width="11.42578125" style="25"/>
    <col min="11009" max="11009" width="9.5703125" style="25" customWidth="1"/>
    <col min="11010" max="11010" width="7.5703125" style="25" customWidth="1"/>
    <col min="11011" max="11011" width="25.85546875" style="25" customWidth="1"/>
    <col min="11012" max="11012" width="7.42578125" style="25" customWidth="1"/>
    <col min="11013" max="11013" width="6.5703125" style="25" customWidth="1"/>
    <col min="11014" max="11014" width="8" style="25" customWidth="1"/>
    <col min="11015" max="11015" width="6.28515625" style="25" customWidth="1"/>
    <col min="11016" max="11016" width="7" style="25" customWidth="1"/>
    <col min="11017" max="11017" width="7.5703125" style="25" customWidth="1"/>
    <col min="11018" max="11018" width="7" style="25" customWidth="1"/>
    <col min="11019" max="11019" width="5.28515625" style="25" customWidth="1"/>
    <col min="11020" max="11020" width="11.28515625" style="25" customWidth="1"/>
    <col min="11021" max="11021" width="2.85546875" style="25" customWidth="1"/>
    <col min="11022" max="11022" width="7.140625" style="25" customWidth="1"/>
    <col min="11023" max="11023" width="6.7109375" style="25" customWidth="1"/>
    <col min="11024" max="11024" width="3.5703125" style="25" customWidth="1"/>
    <col min="11025" max="11025" width="5.28515625" style="25" customWidth="1"/>
    <col min="11026" max="11264" width="11.42578125" style="25"/>
    <col min="11265" max="11265" width="9.5703125" style="25" customWidth="1"/>
    <col min="11266" max="11266" width="7.5703125" style="25" customWidth="1"/>
    <col min="11267" max="11267" width="25.85546875" style="25" customWidth="1"/>
    <col min="11268" max="11268" width="7.42578125" style="25" customWidth="1"/>
    <col min="11269" max="11269" width="6.5703125" style="25" customWidth="1"/>
    <col min="11270" max="11270" width="8" style="25" customWidth="1"/>
    <col min="11271" max="11271" width="6.28515625" style="25" customWidth="1"/>
    <col min="11272" max="11272" width="7" style="25" customWidth="1"/>
    <col min="11273" max="11273" width="7.5703125" style="25" customWidth="1"/>
    <col min="11274" max="11274" width="7" style="25" customWidth="1"/>
    <col min="11275" max="11275" width="5.28515625" style="25" customWidth="1"/>
    <col min="11276" max="11276" width="11.28515625" style="25" customWidth="1"/>
    <col min="11277" max="11277" width="2.85546875" style="25" customWidth="1"/>
    <col min="11278" max="11278" width="7.140625" style="25" customWidth="1"/>
    <col min="11279" max="11279" width="6.7109375" style="25" customWidth="1"/>
    <col min="11280" max="11280" width="3.5703125" style="25" customWidth="1"/>
    <col min="11281" max="11281" width="5.28515625" style="25" customWidth="1"/>
    <col min="11282" max="11520" width="11.42578125" style="25"/>
    <col min="11521" max="11521" width="9.5703125" style="25" customWidth="1"/>
    <col min="11522" max="11522" width="7.5703125" style="25" customWidth="1"/>
    <col min="11523" max="11523" width="25.85546875" style="25" customWidth="1"/>
    <col min="11524" max="11524" width="7.42578125" style="25" customWidth="1"/>
    <col min="11525" max="11525" width="6.5703125" style="25" customWidth="1"/>
    <col min="11526" max="11526" width="8" style="25" customWidth="1"/>
    <col min="11527" max="11527" width="6.28515625" style="25" customWidth="1"/>
    <col min="11528" max="11528" width="7" style="25" customWidth="1"/>
    <col min="11529" max="11529" width="7.5703125" style="25" customWidth="1"/>
    <col min="11530" max="11530" width="7" style="25" customWidth="1"/>
    <col min="11531" max="11531" width="5.28515625" style="25" customWidth="1"/>
    <col min="11532" max="11532" width="11.28515625" style="25" customWidth="1"/>
    <col min="11533" max="11533" width="2.85546875" style="25" customWidth="1"/>
    <col min="11534" max="11534" width="7.140625" style="25" customWidth="1"/>
    <col min="11535" max="11535" width="6.7109375" style="25" customWidth="1"/>
    <col min="11536" max="11536" width="3.5703125" style="25" customWidth="1"/>
    <col min="11537" max="11537" width="5.28515625" style="25" customWidth="1"/>
    <col min="11538" max="11776" width="11.42578125" style="25"/>
    <col min="11777" max="11777" width="9.5703125" style="25" customWidth="1"/>
    <col min="11778" max="11778" width="7.5703125" style="25" customWidth="1"/>
    <col min="11779" max="11779" width="25.85546875" style="25" customWidth="1"/>
    <col min="11780" max="11780" width="7.42578125" style="25" customWidth="1"/>
    <col min="11781" max="11781" width="6.5703125" style="25" customWidth="1"/>
    <col min="11782" max="11782" width="8" style="25" customWidth="1"/>
    <col min="11783" max="11783" width="6.28515625" style="25" customWidth="1"/>
    <col min="11784" max="11784" width="7" style="25" customWidth="1"/>
    <col min="11785" max="11785" width="7.5703125" style="25" customWidth="1"/>
    <col min="11786" max="11786" width="7" style="25" customWidth="1"/>
    <col min="11787" max="11787" width="5.28515625" style="25" customWidth="1"/>
    <col min="11788" max="11788" width="11.28515625" style="25" customWidth="1"/>
    <col min="11789" max="11789" width="2.85546875" style="25" customWidth="1"/>
    <col min="11790" max="11790" width="7.140625" style="25" customWidth="1"/>
    <col min="11791" max="11791" width="6.7109375" style="25" customWidth="1"/>
    <col min="11792" max="11792" width="3.5703125" style="25" customWidth="1"/>
    <col min="11793" max="11793" width="5.28515625" style="25" customWidth="1"/>
    <col min="11794" max="12032" width="11.42578125" style="25"/>
    <col min="12033" max="12033" width="9.5703125" style="25" customWidth="1"/>
    <col min="12034" max="12034" width="7.5703125" style="25" customWidth="1"/>
    <col min="12035" max="12035" width="25.85546875" style="25" customWidth="1"/>
    <col min="12036" max="12036" width="7.42578125" style="25" customWidth="1"/>
    <col min="12037" max="12037" width="6.5703125" style="25" customWidth="1"/>
    <col min="12038" max="12038" width="8" style="25" customWidth="1"/>
    <col min="12039" max="12039" width="6.28515625" style="25" customWidth="1"/>
    <col min="12040" max="12040" width="7" style="25" customWidth="1"/>
    <col min="12041" max="12041" width="7.5703125" style="25" customWidth="1"/>
    <col min="12042" max="12042" width="7" style="25" customWidth="1"/>
    <col min="12043" max="12043" width="5.28515625" style="25" customWidth="1"/>
    <col min="12044" max="12044" width="11.28515625" style="25" customWidth="1"/>
    <col min="12045" max="12045" width="2.85546875" style="25" customWidth="1"/>
    <col min="12046" max="12046" width="7.140625" style="25" customWidth="1"/>
    <col min="12047" max="12047" width="6.7109375" style="25" customWidth="1"/>
    <col min="12048" max="12048" width="3.5703125" style="25" customWidth="1"/>
    <col min="12049" max="12049" width="5.28515625" style="25" customWidth="1"/>
    <col min="12050" max="12288" width="11.42578125" style="25"/>
    <col min="12289" max="12289" width="9.5703125" style="25" customWidth="1"/>
    <col min="12290" max="12290" width="7.5703125" style="25" customWidth="1"/>
    <col min="12291" max="12291" width="25.85546875" style="25" customWidth="1"/>
    <col min="12292" max="12292" width="7.42578125" style="25" customWidth="1"/>
    <col min="12293" max="12293" width="6.5703125" style="25" customWidth="1"/>
    <col min="12294" max="12294" width="8" style="25" customWidth="1"/>
    <col min="12295" max="12295" width="6.28515625" style="25" customWidth="1"/>
    <col min="12296" max="12296" width="7" style="25" customWidth="1"/>
    <col min="12297" max="12297" width="7.5703125" style="25" customWidth="1"/>
    <col min="12298" max="12298" width="7" style="25" customWidth="1"/>
    <col min="12299" max="12299" width="5.28515625" style="25" customWidth="1"/>
    <col min="12300" max="12300" width="11.28515625" style="25" customWidth="1"/>
    <col min="12301" max="12301" width="2.85546875" style="25" customWidth="1"/>
    <col min="12302" max="12302" width="7.140625" style="25" customWidth="1"/>
    <col min="12303" max="12303" width="6.7109375" style="25" customWidth="1"/>
    <col min="12304" max="12304" width="3.5703125" style="25" customWidth="1"/>
    <col min="12305" max="12305" width="5.28515625" style="25" customWidth="1"/>
    <col min="12306" max="12544" width="11.42578125" style="25"/>
    <col min="12545" max="12545" width="9.5703125" style="25" customWidth="1"/>
    <col min="12546" max="12546" width="7.5703125" style="25" customWidth="1"/>
    <col min="12547" max="12547" width="25.85546875" style="25" customWidth="1"/>
    <col min="12548" max="12548" width="7.42578125" style="25" customWidth="1"/>
    <col min="12549" max="12549" width="6.5703125" style="25" customWidth="1"/>
    <col min="12550" max="12550" width="8" style="25" customWidth="1"/>
    <col min="12551" max="12551" width="6.28515625" style="25" customWidth="1"/>
    <col min="12552" max="12552" width="7" style="25" customWidth="1"/>
    <col min="12553" max="12553" width="7.5703125" style="25" customWidth="1"/>
    <col min="12554" max="12554" width="7" style="25" customWidth="1"/>
    <col min="12555" max="12555" width="5.28515625" style="25" customWidth="1"/>
    <col min="12556" max="12556" width="11.28515625" style="25" customWidth="1"/>
    <col min="12557" max="12557" width="2.85546875" style="25" customWidth="1"/>
    <col min="12558" max="12558" width="7.140625" style="25" customWidth="1"/>
    <col min="12559" max="12559" width="6.7109375" style="25" customWidth="1"/>
    <col min="12560" max="12560" width="3.5703125" style="25" customWidth="1"/>
    <col min="12561" max="12561" width="5.28515625" style="25" customWidth="1"/>
    <col min="12562" max="12800" width="11.42578125" style="25"/>
    <col min="12801" max="12801" width="9.5703125" style="25" customWidth="1"/>
    <col min="12802" max="12802" width="7.5703125" style="25" customWidth="1"/>
    <col min="12803" max="12803" width="25.85546875" style="25" customWidth="1"/>
    <col min="12804" max="12804" width="7.42578125" style="25" customWidth="1"/>
    <col min="12805" max="12805" width="6.5703125" style="25" customWidth="1"/>
    <col min="12806" max="12806" width="8" style="25" customWidth="1"/>
    <col min="12807" max="12807" width="6.28515625" style="25" customWidth="1"/>
    <col min="12808" max="12808" width="7" style="25" customWidth="1"/>
    <col min="12809" max="12809" width="7.5703125" style="25" customWidth="1"/>
    <col min="12810" max="12810" width="7" style="25" customWidth="1"/>
    <col min="12811" max="12811" width="5.28515625" style="25" customWidth="1"/>
    <col min="12812" max="12812" width="11.28515625" style="25" customWidth="1"/>
    <col min="12813" max="12813" width="2.85546875" style="25" customWidth="1"/>
    <col min="12814" max="12814" width="7.140625" style="25" customWidth="1"/>
    <col min="12815" max="12815" width="6.7109375" style="25" customWidth="1"/>
    <col min="12816" max="12816" width="3.5703125" style="25" customWidth="1"/>
    <col min="12817" max="12817" width="5.28515625" style="25" customWidth="1"/>
    <col min="12818" max="13056" width="11.42578125" style="25"/>
    <col min="13057" max="13057" width="9.5703125" style="25" customWidth="1"/>
    <col min="13058" max="13058" width="7.5703125" style="25" customWidth="1"/>
    <col min="13059" max="13059" width="25.85546875" style="25" customWidth="1"/>
    <col min="13060" max="13060" width="7.42578125" style="25" customWidth="1"/>
    <col min="13061" max="13061" width="6.5703125" style="25" customWidth="1"/>
    <col min="13062" max="13062" width="8" style="25" customWidth="1"/>
    <col min="13063" max="13063" width="6.28515625" style="25" customWidth="1"/>
    <col min="13064" max="13064" width="7" style="25" customWidth="1"/>
    <col min="13065" max="13065" width="7.5703125" style="25" customWidth="1"/>
    <col min="13066" max="13066" width="7" style="25" customWidth="1"/>
    <col min="13067" max="13067" width="5.28515625" style="25" customWidth="1"/>
    <col min="13068" max="13068" width="11.28515625" style="25" customWidth="1"/>
    <col min="13069" max="13069" width="2.85546875" style="25" customWidth="1"/>
    <col min="13070" max="13070" width="7.140625" style="25" customWidth="1"/>
    <col min="13071" max="13071" width="6.7109375" style="25" customWidth="1"/>
    <col min="13072" max="13072" width="3.5703125" style="25" customWidth="1"/>
    <col min="13073" max="13073" width="5.28515625" style="25" customWidth="1"/>
    <col min="13074" max="13312" width="11.42578125" style="25"/>
    <col min="13313" max="13313" width="9.5703125" style="25" customWidth="1"/>
    <col min="13314" max="13314" width="7.5703125" style="25" customWidth="1"/>
    <col min="13315" max="13315" width="25.85546875" style="25" customWidth="1"/>
    <col min="13316" max="13316" width="7.42578125" style="25" customWidth="1"/>
    <col min="13317" max="13317" width="6.5703125" style="25" customWidth="1"/>
    <col min="13318" max="13318" width="8" style="25" customWidth="1"/>
    <col min="13319" max="13319" width="6.28515625" style="25" customWidth="1"/>
    <col min="13320" max="13320" width="7" style="25" customWidth="1"/>
    <col min="13321" max="13321" width="7.5703125" style="25" customWidth="1"/>
    <col min="13322" max="13322" width="7" style="25" customWidth="1"/>
    <col min="13323" max="13323" width="5.28515625" style="25" customWidth="1"/>
    <col min="13324" max="13324" width="11.28515625" style="25" customWidth="1"/>
    <col min="13325" max="13325" width="2.85546875" style="25" customWidth="1"/>
    <col min="13326" max="13326" width="7.140625" style="25" customWidth="1"/>
    <col min="13327" max="13327" width="6.7109375" style="25" customWidth="1"/>
    <col min="13328" max="13328" width="3.5703125" style="25" customWidth="1"/>
    <col min="13329" max="13329" width="5.28515625" style="25" customWidth="1"/>
    <col min="13330" max="13568" width="11.42578125" style="25"/>
    <col min="13569" max="13569" width="9.5703125" style="25" customWidth="1"/>
    <col min="13570" max="13570" width="7.5703125" style="25" customWidth="1"/>
    <col min="13571" max="13571" width="25.85546875" style="25" customWidth="1"/>
    <col min="13572" max="13572" width="7.42578125" style="25" customWidth="1"/>
    <col min="13573" max="13573" width="6.5703125" style="25" customWidth="1"/>
    <col min="13574" max="13574" width="8" style="25" customWidth="1"/>
    <col min="13575" max="13575" width="6.28515625" style="25" customWidth="1"/>
    <col min="13576" max="13576" width="7" style="25" customWidth="1"/>
    <col min="13577" max="13577" width="7.5703125" style="25" customWidth="1"/>
    <col min="13578" max="13578" width="7" style="25" customWidth="1"/>
    <col min="13579" max="13579" width="5.28515625" style="25" customWidth="1"/>
    <col min="13580" max="13580" width="11.28515625" style="25" customWidth="1"/>
    <col min="13581" max="13581" width="2.85546875" style="25" customWidth="1"/>
    <col min="13582" max="13582" width="7.140625" style="25" customWidth="1"/>
    <col min="13583" max="13583" width="6.7109375" style="25" customWidth="1"/>
    <col min="13584" max="13584" width="3.5703125" style="25" customWidth="1"/>
    <col min="13585" max="13585" width="5.28515625" style="25" customWidth="1"/>
    <col min="13586" max="13824" width="11.42578125" style="25"/>
    <col min="13825" max="13825" width="9.5703125" style="25" customWidth="1"/>
    <col min="13826" max="13826" width="7.5703125" style="25" customWidth="1"/>
    <col min="13827" max="13827" width="25.85546875" style="25" customWidth="1"/>
    <col min="13828" max="13828" width="7.42578125" style="25" customWidth="1"/>
    <col min="13829" max="13829" width="6.5703125" style="25" customWidth="1"/>
    <col min="13830" max="13830" width="8" style="25" customWidth="1"/>
    <col min="13831" max="13831" width="6.28515625" style="25" customWidth="1"/>
    <col min="13832" max="13832" width="7" style="25" customWidth="1"/>
    <col min="13833" max="13833" width="7.5703125" style="25" customWidth="1"/>
    <col min="13834" max="13834" width="7" style="25" customWidth="1"/>
    <col min="13835" max="13835" width="5.28515625" style="25" customWidth="1"/>
    <col min="13836" max="13836" width="11.28515625" style="25" customWidth="1"/>
    <col min="13837" max="13837" width="2.85546875" style="25" customWidth="1"/>
    <col min="13838" max="13838" width="7.140625" style="25" customWidth="1"/>
    <col min="13839" max="13839" width="6.7109375" style="25" customWidth="1"/>
    <col min="13840" max="13840" width="3.5703125" style="25" customWidth="1"/>
    <col min="13841" max="13841" width="5.28515625" style="25" customWidth="1"/>
    <col min="13842" max="14080" width="11.42578125" style="25"/>
    <col min="14081" max="14081" width="9.5703125" style="25" customWidth="1"/>
    <col min="14082" max="14082" width="7.5703125" style="25" customWidth="1"/>
    <col min="14083" max="14083" width="25.85546875" style="25" customWidth="1"/>
    <col min="14084" max="14084" width="7.42578125" style="25" customWidth="1"/>
    <col min="14085" max="14085" width="6.5703125" style="25" customWidth="1"/>
    <col min="14086" max="14086" width="8" style="25" customWidth="1"/>
    <col min="14087" max="14087" width="6.28515625" style="25" customWidth="1"/>
    <col min="14088" max="14088" width="7" style="25" customWidth="1"/>
    <col min="14089" max="14089" width="7.5703125" style="25" customWidth="1"/>
    <col min="14090" max="14090" width="7" style="25" customWidth="1"/>
    <col min="14091" max="14091" width="5.28515625" style="25" customWidth="1"/>
    <col min="14092" max="14092" width="11.28515625" style="25" customWidth="1"/>
    <col min="14093" max="14093" width="2.85546875" style="25" customWidth="1"/>
    <col min="14094" max="14094" width="7.140625" style="25" customWidth="1"/>
    <col min="14095" max="14095" width="6.7109375" style="25" customWidth="1"/>
    <col min="14096" max="14096" width="3.5703125" style="25" customWidth="1"/>
    <col min="14097" max="14097" width="5.28515625" style="25" customWidth="1"/>
    <col min="14098" max="14336" width="11.42578125" style="25"/>
    <col min="14337" max="14337" width="9.5703125" style="25" customWidth="1"/>
    <col min="14338" max="14338" width="7.5703125" style="25" customWidth="1"/>
    <col min="14339" max="14339" width="25.85546875" style="25" customWidth="1"/>
    <col min="14340" max="14340" width="7.42578125" style="25" customWidth="1"/>
    <col min="14341" max="14341" width="6.5703125" style="25" customWidth="1"/>
    <col min="14342" max="14342" width="8" style="25" customWidth="1"/>
    <col min="14343" max="14343" width="6.28515625" style="25" customWidth="1"/>
    <col min="14344" max="14344" width="7" style="25" customWidth="1"/>
    <col min="14345" max="14345" width="7.5703125" style="25" customWidth="1"/>
    <col min="14346" max="14346" width="7" style="25" customWidth="1"/>
    <col min="14347" max="14347" width="5.28515625" style="25" customWidth="1"/>
    <col min="14348" max="14348" width="11.28515625" style="25" customWidth="1"/>
    <col min="14349" max="14349" width="2.85546875" style="25" customWidth="1"/>
    <col min="14350" max="14350" width="7.140625" style="25" customWidth="1"/>
    <col min="14351" max="14351" width="6.7109375" style="25" customWidth="1"/>
    <col min="14352" max="14352" width="3.5703125" style="25" customWidth="1"/>
    <col min="14353" max="14353" width="5.28515625" style="25" customWidth="1"/>
    <col min="14354" max="14592" width="11.42578125" style="25"/>
    <col min="14593" max="14593" width="9.5703125" style="25" customWidth="1"/>
    <col min="14594" max="14594" width="7.5703125" style="25" customWidth="1"/>
    <col min="14595" max="14595" width="25.85546875" style="25" customWidth="1"/>
    <col min="14596" max="14596" width="7.42578125" style="25" customWidth="1"/>
    <col min="14597" max="14597" width="6.5703125" style="25" customWidth="1"/>
    <col min="14598" max="14598" width="8" style="25" customWidth="1"/>
    <col min="14599" max="14599" width="6.28515625" style="25" customWidth="1"/>
    <col min="14600" max="14600" width="7" style="25" customWidth="1"/>
    <col min="14601" max="14601" width="7.5703125" style="25" customWidth="1"/>
    <col min="14602" max="14602" width="7" style="25" customWidth="1"/>
    <col min="14603" max="14603" width="5.28515625" style="25" customWidth="1"/>
    <col min="14604" max="14604" width="11.28515625" style="25" customWidth="1"/>
    <col min="14605" max="14605" width="2.85546875" style="25" customWidth="1"/>
    <col min="14606" max="14606" width="7.140625" style="25" customWidth="1"/>
    <col min="14607" max="14607" width="6.7109375" style="25" customWidth="1"/>
    <col min="14608" max="14608" width="3.5703125" style="25" customWidth="1"/>
    <col min="14609" max="14609" width="5.28515625" style="25" customWidth="1"/>
    <col min="14610" max="14848" width="11.42578125" style="25"/>
    <col min="14849" max="14849" width="9.5703125" style="25" customWidth="1"/>
    <col min="14850" max="14850" width="7.5703125" style="25" customWidth="1"/>
    <col min="14851" max="14851" width="25.85546875" style="25" customWidth="1"/>
    <col min="14852" max="14852" width="7.42578125" style="25" customWidth="1"/>
    <col min="14853" max="14853" width="6.5703125" style="25" customWidth="1"/>
    <col min="14854" max="14854" width="8" style="25" customWidth="1"/>
    <col min="14855" max="14855" width="6.28515625" style="25" customWidth="1"/>
    <col min="14856" max="14856" width="7" style="25" customWidth="1"/>
    <col min="14857" max="14857" width="7.5703125" style="25" customWidth="1"/>
    <col min="14858" max="14858" width="7" style="25" customWidth="1"/>
    <col min="14859" max="14859" width="5.28515625" style="25" customWidth="1"/>
    <col min="14860" max="14860" width="11.28515625" style="25" customWidth="1"/>
    <col min="14861" max="14861" width="2.85546875" style="25" customWidth="1"/>
    <col min="14862" max="14862" width="7.140625" style="25" customWidth="1"/>
    <col min="14863" max="14863" width="6.7109375" style="25" customWidth="1"/>
    <col min="14864" max="14864" width="3.5703125" style="25" customWidth="1"/>
    <col min="14865" max="14865" width="5.28515625" style="25" customWidth="1"/>
    <col min="14866" max="15104" width="11.42578125" style="25"/>
    <col min="15105" max="15105" width="9.5703125" style="25" customWidth="1"/>
    <col min="15106" max="15106" width="7.5703125" style="25" customWidth="1"/>
    <col min="15107" max="15107" width="25.85546875" style="25" customWidth="1"/>
    <col min="15108" max="15108" width="7.42578125" style="25" customWidth="1"/>
    <col min="15109" max="15109" width="6.5703125" style="25" customWidth="1"/>
    <col min="15110" max="15110" width="8" style="25" customWidth="1"/>
    <col min="15111" max="15111" width="6.28515625" style="25" customWidth="1"/>
    <col min="15112" max="15112" width="7" style="25" customWidth="1"/>
    <col min="15113" max="15113" width="7.5703125" style="25" customWidth="1"/>
    <col min="15114" max="15114" width="7" style="25" customWidth="1"/>
    <col min="15115" max="15115" width="5.28515625" style="25" customWidth="1"/>
    <col min="15116" max="15116" width="11.28515625" style="25" customWidth="1"/>
    <col min="15117" max="15117" width="2.85546875" style="25" customWidth="1"/>
    <col min="15118" max="15118" width="7.140625" style="25" customWidth="1"/>
    <col min="15119" max="15119" width="6.7109375" style="25" customWidth="1"/>
    <col min="15120" max="15120" width="3.5703125" style="25" customWidth="1"/>
    <col min="15121" max="15121" width="5.28515625" style="25" customWidth="1"/>
    <col min="15122" max="15360" width="11.42578125" style="25"/>
    <col min="15361" max="15361" width="9.5703125" style="25" customWidth="1"/>
    <col min="15362" max="15362" width="7.5703125" style="25" customWidth="1"/>
    <col min="15363" max="15363" width="25.85546875" style="25" customWidth="1"/>
    <col min="15364" max="15364" width="7.42578125" style="25" customWidth="1"/>
    <col min="15365" max="15365" width="6.5703125" style="25" customWidth="1"/>
    <col min="15366" max="15366" width="8" style="25" customWidth="1"/>
    <col min="15367" max="15367" width="6.28515625" style="25" customWidth="1"/>
    <col min="15368" max="15368" width="7" style="25" customWidth="1"/>
    <col min="15369" max="15369" width="7.5703125" style="25" customWidth="1"/>
    <col min="15370" max="15370" width="7" style="25" customWidth="1"/>
    <col min="15371" max="15371" width="5.28515625" style="25" customWidth="1"/>
    <col min="15372" max="15372" width="11.28515625" style="25" customWidth="1"/>
    <col min="15373" max="15373" width="2.85546875" style="25" customWidth="1"/>
    <col min="15374" max="15374" width="7.140625" style="25" customWidth="1"/>
    <col min="15375" max="15375" width="6.7109375" style="25" customWidth="1"/>
    <col min="15376" max="15376" width="3.5703125" style="25" customWidth="1"/>
    <col min="15377" max="15377" width="5.28515625" style="25" customWidth="1"/>
    <col min="15378" max="15616" width="11.42578125" style="25"/>
    <col min="15617" max="15617" width="9.5703125" style="25" customWidth="1"/>
    <col min="15618" max="15618" width="7.5703125" style="25" customWidth="1"/>
    <col min="15619" max="15619" width="25.85546875" style="25" customWidth="1"/>
    <col min="15620" max="15620" width="7.42578125" style="25" customWidth="1"/>
    <col min="15621" max="15621" width="6.5703125" style="25" customWidth="1"/>
    <col min="15622" max="15622" width="8" style="25" customWidth="1"/>
    <col min="15623" max="15623" width="6.28515625" style="25" customWidth="1"/>
    <col min="15624" max="15624" width="7" style="25" customWidth="1"/>
    <col min="15625" max="15625" width="7.5703125" style="25" customWidth="1"/>
    <col min="15626" max="15626" width="7" style="25" customWidth="1"/>
    <col min="15627" max="15627" width="5.28515625" style="25" customWidth="1"/>
    <col min="15628" max="15628" width="11.28515625" style="25" customWidth="1"/>
    <col min="15629" max="15629" width="2.85546875" style="25" customWidth="1"/>
    <col min="15630" max="15630" width="7.140625" style="25" customWidth="1"/>
    <col min="15631" max="15631" width="6.7109375" style="25" customWidth="1"/>
    <col min="15632" max="15632" width="3.5703125" style="25" customWidth="1"/>
    <col min="15633" max="15633" width="5.28515625" style="25" customWidth="1"/>
    <col min="15634" max="15872" width="11.42578125" style="25"/>
    <col min="15873" max="15873" width="9.5703125" style="25" customWidth="1"/>
    <col min="15874" max="15874" width="7.5703125" style="25" customWidth="1"/>
    <col min="15875" max="15875" width="25.85546875" style="25" customWidth="1"/>
    <col min="15876" max="15876" width="7.42578125" style="25" customWidth="1"/>
    <col min="15877" max="15877" width="6.5703125" style="25" customWidth="1"/>
    <col min="15878" max="15878" width="8" style="25" customWidth="1"/>
    <col min="15879" max="15879" width="6.28515625" style="25" customWidth="1"/>
    <col min="15880" max="15880" width="7" style="25" customWidth="1"/>
    <col min="15881" max="15881" width="7.5703125" style="25" customWidth="1"/>
    <col min="15882" max="15882" width="7" style="25" customWidth="1"/>
    <col min="15883" max="15883" width="5.28515625" style="25" customWidth="1"/>
    <col min="15884" max="15884" width="11.28515625" style="25" customWidth="1"/>
    <col min="15885" max="15885" width="2.85546875" style="25" customWidth="1"/>
    <col min="15886" max="15886" width="7.140625" style="25" customWidth="1"/>
    <col min="15887" max="15887" width="6.7109375" style="25" customWidth="1"/>
    <col min="15888" max="15888" width="3.5703125" style="25" customWidth="1"/>
    <col min="15889" max="15889" width="5.28515625" style="25" customWidth="1"/>
    <col min="15890" max="16128" width="11.42578125" style="25"/>
    <col min="16129" max="16129" width="9.5703125" style="25" customWidth="1"/>
    <col min="16130" max="16130" width="7.5703125" style="25" customWidth="1"/>
    <col min="16131" max="16131" width="25.85546875" style="25" customWidth="1"/>
    <col min="16132" max="16132" width="7.42578125" style="25" customWidth="1"/>
    <col min="16133" max="16133" width="6.5703125" style="25" customWidth="1"/>
    <col min="16134" max="16134" width="8" style="25" customWidth="1"/>
    <col min="16135" max="16135" width="6.28515625" style="25" customWidth="1"/>
    <col min="16136" max="16136" width="7" style="25" customWidth="1"/>
    <col min="16137" max="16137" width="7.5703125" style="25" customWidth="1"/>
    <col min="16138" max="16138" width="7" style="25" customWidth="1"/>
    <col min="16139" max="16139" width="5.28515625" style="25" customWidth="1"/>
    <col min="16140" max="16140" width="11.28515625" style="25" customWidth="1"/>
    <col min="16141" max="16141" width="2.85546875" style="25" customWidth="1"/>
    <col min="16142" max="16142" width="7.140625" style="25" customWidth="1"/>
    <col min="16143" max="16143" width="6.7109375" style="25" customWidth="1"/>
    <col min="16144" max="16144" width="3.5703125" style="25" customWidth="1"/>
    <col min="16145" max="16145" width="5.28515625" style="25" customWidth="1"/>
    <col min="16146" max="16384" width="11.42578125" style="25"/>
  </cols>
  <sheetData>
    <row r="1" spans="1:20" ht="12.95" customHeight="1" x14ac:dyDescent="0.2">
      <c r="A1" s="24" t="s">
        <v>27</v>
      </c>
      <c r="B1" s="24" t="s">
        <v>28</v>
      </c>
      <c r="C1" s="24" t="s">
        <v>29</v>
      </c>
      <c r="D1" s="24" t="s">
        <v>30</v>
      </c>
      <c r="E1" s="24" t="s">
        <v>31</v>
      </c>
      <c r="F1" s="24" t="s">
        <v>32</v>
      </c>
      <c r="G1" s="24" t="s">
        <v>33</v>
      </c>
      <c r="H1" s="24" t="s">
        <v>34</v>
      </c>
      <c r="I1" s="24" t="s">
        <v>35</v>
      </c>
      <c r="J1" s="24" t="s">
        <v>36</v>
      </c>
      <c r="K1" s="24" t="s">
        <v>37</v>
      </c>
      <c r="L1" s="24" t="s">
        <v>38</v>
      </c>
      <c r="M1" s="24" t="s">
        <v>39</v>
      </c>
      <c r="N1" s="24" t="s">
        <v>40</v>
      </c>
      <c r="O1" s="24" t="s">
        <v>41</v>
      </c>
      <c r="P1" s="24" t="s">
        <v>42</v>
      </c>
      <c r="Q1" s="24" t="s">
        <v>43</v>
      </c>
    </row>
    <row r="2" spans="1:20" ht="18.95" customHeight="1" x14ac:dyDescent="0.2">
      <c r="A2" s="26">
        <v>44552</v>
      </c>
      <c r="B2" s="27" t="s">
        <v>359</v>
      </c>
      <c r="C2" s="27" t="s">
        <v>360</v>
      </c>
      <c r="D2" s="27" t="s">
        <v>227</v>
      </c>
      <c r="E2" s="28" t="s">
        <v>228</v>
      </c>
      <c r="F2" s="28" t="s">
        <v>229</v>
      </c>
      <c r="G2" s="29">
        <v>-44</v>
      </c>
      <c r="H2" s="29">
        <v>22.5</v>
      </c>
      <c r="I2" s="29">
        <v>990</v>
      </c>
      <c r="J2" s="29">
        <v>74</v>
      </c>
      <c r="K2" s="29">
        <v>22.5</v>
      </c>
      <c r="L2" s="29">
        <v>1665</v>
      </c>
      <c r="M2" s="27" t="s">
        <v>49</v>
      </c>
      <c r="N2" s="28" t="s">
        <v>50</v>
      </c>
      <c r="O2" s="28"/>
      <c r="P2" s="28"/>
      <c r="Q2" s="26"/>
    </row>
    <row r="3" spans="1:20" ht="18.95" customHeight="1" x14ac:dyDescent="0.2">
      <c r="A3" s="26">
        <v>44552</v>
      </c>
      <c r="B3" s="27" t="s">
        <v>359</v>
      </c>
      <c r="C3" s="27" t="s">
        <v>360</v>
      </c>
      <c r="D3" s="27" t="s">
        <v>227</v>
      </c>
      <c r="E3" s="28" t="s">
        <v>228</v>
      </c>
      <c r="F3" s="28" t="s">
        <v>229</v>
      </c>
      <c r="G3" s="29">
        <v>-32</v>
      </c>
      <c r="H3" s="29">
        <v>22.5</v>
      </c>
      <c r="I3" s="29">
        <v>720</v>
      </c>
      <c r="J3" s="29">
        <v>118</v>
      </c>
      <c r="K3" s="29">
        <v>22.5</v>
      </c>
      <c r="L3" s="29">
        <v>2655</v>
      </c>
      <c r="M3" s="27" t="s">
        <v>49</v>
      </c>
      <c r="N3" s="28" t="s">
        <v>50</v>
      </c>
      <c r="O3" s="28"/>
      <c r="P3" s="28"/>
      <c r="Q3" s="26"/>
    </row>
    <row r="4" spans="1:20" ht="18.95" customHeight="1" x14ac:dyDescent="0.2">
      <c r="A4" s="26">
        <v>44551</v>
      </c>
      <c r="B4" s="27" t="s">
        <v>359</v>
      </c>
      <c r="C4" s="27" t="s">
        <v>360</v>
      </c>
      <c r="D4" s="27" t="s">
        <v>361</v>
      </c>
      <c r="E4" s="28" t="s">
        <v>238</v>
      </c>
      <c r="F4" s="28" t="s">
        <v>239</v>
      </c>
      <c r="G4" s="29">
        <v>50</v>
      </c>
      <c r="H4" s="29">
        <v>22.5</v>
      </c>
      <c r="I4" s="29">
        <v>1125</v>
      </c>
      <c r="J4" s="29">
        <v>150</v>
      </c>
      <c r="K4" s="29">
        <v>22.5</v>
      </c>
      <c r="L4" s="29">
        <v>3375</v>
      </c>
      <c r="M4" s="27" t="s">
        <v>49</v>
      </c>
      <c r="N4" s="28" t="s">
        <v>50</v>
      </c>
      <c r="O4" s="28"/>
      <c r="P4" s="28"/>
      <c r="Q4" s="26"/>
    </row>
    <row r="5" spans="1:20" ht="18.95" customHeight="1" x14ac:dyDescent="0.2">
      <c r="A5" s="26">
        <v>44549</v>
      </c>
      <c r="B5" s="27" t="s">
        <v>359</v>
      </c>
      <c r="C5" s="27" t="s">
        <v>360</v>
      </c>
      <c r="D5" s="27" t="s">
        <v>230</v>
      </c>
      <c r="E5" s="28" t="s">
        <v>228</v>
      </c>
      <c r="F5" s="28" t="s">
        <v>229</v>
      </c>
      <c r="G5" s="29">
        <v>-44</v>
      </c>
      <c r="H5" s="29">
        <v>22.5</v>
      </c>
      <c r="I5" s="29">
        <v>990</v>
      </c>
      <c r="J5" s="29">
        <v>100</v>
      </c>
      <c r="K5" s="29">
        <v>22.5</v>
      </c>
      <c r="L5" s="29">
        <v>2250</v>
      </c>
      <c r="M5" s="27" t="s">
        <v>49</v>
      </c>
      <c r="N5" s="28" t="s">
        <v>50</v>
      </c>
      <c r="O5" s="28"/>
      <c r="P5" s="28"/>
      <c r="Q5" s="26"/>
    </row>
    <row r="6" spans="1:20" ht="18.95" customHeight="1" x14ac:dyDescent="0.2">
      <c r="A6" s="26">
        <v>44549</v>
      </c>
      <c r="B6" s="27" t="s">
        <v>359</v>
      </c>
      <c r="C6" s="27" t="s">
        <v>360</v>
      </c>
      <c r="D6" s="27" t="s">
        <v>230</v>
      </c>
      <c r="E6" s="28" t="s">
        <v>228</v>
      </c>
      <c r="F6" s="28" t="s">
        <v>229</v>
      </c>
      <c r="G6" s="29">
        <v>-32</v>
      </c>
      <c r="H6" s="29">
        <v>22.5</v>
      </c>
      <c r="I6" s="29">
        <v>720</v>
      </c>
      <c r="J6" s="29">
        <v>144</v>
      </c>
      <c r="K6" s="29">
        <v>22.5</v>
      </c>
      <c r="L6" s="29">
        <v>3240</v>
      </c>
      <c r="M6" s="27" t="s">
        <v>49</v>
      </c>
      <c r="N6" s="28" t="s">
        <v>50</v>
      </c>
      <c r="O6" s="28"/>
      <c r="P6" s="28"/>
      <c r="Q6" s="26"/>
      <c r="R6" s="25" t="s">
        <v>362</v>
      </c>
      <c r="S6" s="25">
        <f ca="1">SUMIF(F2:G188,"Bon de fabrication",G2:G188)</f>
        <v>-4976</v>
      </c>
      <c r="T6" s="25">
        <f ca="1">S6*K2</f>
        <v>-111960</v>
      </c>
    </row>
    <row r="7" spans="1:20" ht="18.95" customHeight="1" x14ac:dyDescent="0.2">
      <c r="A7" s="26">
        <v>44545</v>
      </c>
      <c r="B7" s="27" t="s">
        <v>359</v>
      </c>
      <c r="C7" s="27" t="s">
        <v>360</v>
      </c>
      <c r="D7" s="27" t="s">
        <v>233</v>
      </c>
      <c r="E7" s="28" t="s">
        <v>228</v>
      </c>
      <c r="F7" s="28" t="s">
        <v>229</v>
      </c>
      <c r="G7" s="29">
        <v>-40</v>
      </c>
      <c r="H7" s="29">
        <v>22.5</v>
      </c>
      <c r="I7" s="29">
        <v>900</v>
      </c>
      <c r="J7" s="29">
        <v>176</v>
      </c>
      <c r="K7" s="29">
        <v>22.5</v>
      </c>
      <c r="L7" s="29">
        <v>3960</v>
      </c>
      <c r="M7" s="27" t="s">
        <v>49</v>
      </c>
      <c r="N7" s="28" t="s">
        <v>50</v>
      </c>
      <c r="O7" s="28"/>
      <c r="P7" s="28"/>
      <c r="Q7" s="26"/>
      <c r="R7" s="25" t="s">
        <v>363</v>
      </c>
      <c r="S7" s="25">
        <f ca="1">SUMIF(F3:G189,"Bon de réception",G3:G189)</f>
        <v>5050</v>
      </c>
      <c r="T7" s="25">
        <f ca="1">S7*K3</f>
        <v>113625</v>
      </c>
    </row>
    <row r="8" spans="1:20" ht="18.95" customHeight="1" x14ac:dyDescent="0.2">
      <c r="A8" s="26">
        <v>44545</v>
      </c>
      <c r="B8" s="27" t="s">
        <v>359</v>
      </c>
      <c r="C8" s="27" t="s">
        <v>360</v>
      </c>
      <c r="D8" s="27" t="s">
        <v>233</v>
      </c>
      <c r="E8" s="28" t="s">
        <v>228</v>
      </c>
      <c r="F8" s="28" t="s">
        <v>229</v>
      </c>
      <c r="G8" s="29">
        <v>-32</v>
      </c>
      <c r="H8" s="29">
        <v>22.5</v>
      </c>
      <c r="I8" s="29">
        <v>720</v>
      </c>
      <c r="J8" s="29">
        <v>216</v>
      </c>
      <c r="K8" s="29">
        <v>22.5</v>
      </c>
      <c r="L8" s="29">
        <v>4860</v>
      </c>
      <c r="M8" s="27" t="s">
        <v>49</v>
      </c>
      <c r="N8" s="28" t="s">
        <v>50</v>
      </c>
      <c r="O8" s="28"/>
      <c r="P8" s="28"/>
      <c r="Q8" s="26"/>
      <c r="R8" s="25" t="s">
        <v>364</v>
      </c>
      <c r="S8" s="25">
        <f ca="1">S6+S7</f>
        <v>74</v>
      </c>
      <c r="T8" s="25">
        <f ca="1">S8*K4</f>
        <v>1665</v>
      </c>
    </row>
    <row r="9" spans="1:20" ht="18.95" customHeight="1" x14ac:dyDescent="0.2">
      <c r="A9" s="26">
        <v>44542</v>
      </c>
      <c r="B9" s="27" t="s">
        <v>359</v>
      </c>
      <c r="C9" s="27" t="s">
        <v>360</v>
      </c>
      <c r="D9" s="27" t="s">
        <v>235</v>
      </c>
      <c r="E9" s="28" t="s">
        <v>228</v>
      </c>
      <c r="F9" s="28" t="s">
        <v>229</v>
      </c>
      <c r="G9" s="29">
        <v>-44</v>
      </c>
      <c r="H9" s="29">
        <v>22.5</v>
      </c>
      <c r="I9" s="29">
        <v>990</v>
      </c>
      <c r="J9" s="29">
        <v>248</v>
      </c>
      <c r="K9" s="29">
        <v>22.5</v>
      </c>
      <c r="L9" s="29">
        <v>5580</v>
      </c>
      <c r="M9" s="27" t="s">
        <v>49</v>
      </c>
      <c r="N9" s="28" t="s">
        <v>50</v>
      </c>
      <c r="O9" s="28"/>
      <c r="P9" s="28"/>
      <c r="Q9" s="26"/>
    </row>
    <row r="10" spans="1:20" ht="18.95" customHeight="1" x14ac:dyDescent="0.2">
      <c r="A10" s="26">
        <v>44542</v>
      </c>
      <c r="B10" s="27" t="s">
        <v>359</v>
      </c>
      <c r="C10" s="27" t="s">
        <v>360</v>
      </c>
      <c r="D10" s="27" t="s">
        <v>235</v>
      </c>
      <c r="E10" s="28" t="s">
        <v>228</v>
      </c>
      <c r="F10" s="28" t="s">
        <v>229</v>
      </c>
      <c r="G10" s="29">
        <v>-32</v>
      </c>
      <c r="H10" s="29">
        <v>22.5</v>
      </c>
      <c r="I10" s="29">
        <v>720</v>
      </c>
      <c r="J10" s="29">
        <v>292</v>
      </c>
      <c r="K10" s="29">
        <v>22.5</v>
      </c>
      <c r="L10" s="29">
        <v>6570</v>
      </c>
      <c r="M10" s="27" t="s">
        <v>49</v>
      </c>
      <c r="N10" s="28" t="s">
        <v>50</v>
      </c>
      <c r="O10" s="28"/>
      <c r="P10" s="28"/>
      <c r="Q10" s="26"/>
    </row>
    <row r="11" spans="1:20" ht="18.95" customHeight="1" x14ac:dyDescent="0.2">
      <c r="A11" s="26">
        <v>44538</v>
      </c>
      <c r="B11" s="27" t="s">
        <v>359</v>
      </c>
      <c r="C11" s="27" t="s">
        <v>360</v>
      </c>
      <c r="D11" s="27" t="s">
        <v>236</v>
      </c>
      <c r="E11" s="28" t="s">
        <v>228</v>
      </c>
      <c r="F11" s="28" t="s">
        <v>229</v>
      </c>
      <c r="G11" s="29">
        <v>-40</v>
      </c>
      <c r="H11" s="29">
        <v>22.5</v>
      </c>
      <c r="I11" s="29">
        <v>900</v>
      </c>
      <c r="J11" s="29">
        <v>324</v>
      </c>
      <c r="K11" s="29">
        <v>22.5</v>
      </c>
      <c r="L11" s="29">
        <v>7290</v>
      </c>
      <c r="M11" s="27" t="s">
        <v>49</v>
      </c>
      <c r="N11" s="28" t="s">
        <v>50</v>
      </c>
      <c r="O11" s="28"/>
      <c r="P11" s="28"/>
      <c r="Q11" s="26"/>
    </row>
    <row r="12" spans="1:20" ht="18.95" customHeight="1" x14ac:dyDescent="0.2">
      <c r="A12" s="26">
        <v>44538</v>
      </c>
      <c r="B12" s="27" t="s">
        <v>359</v>
      </c>
      <c r="C12" s="27" t="s">
        <v>360</v>
      </c>
      <c r="D12" s="27" t="s">
        <v>236</v>
      </c>
      <c r="E12" s="28" t="s">
        <v>228</v>
      </c>
      <c r="F12" s="28" t="s">
        <v>229</v>
      </c>
      <c r="G12" s="29">
        <v>-32</v>
      </c>
      <c r="H12" s="29">
        <v>22.5</v>
      </c>
      <c r="I12" s="29">
        <v>720</v>
      </c>
      <c r="J12" s="29">
        <v>364</v>
      </c>
      <c r="K12" s="29">
        <v>22.5</v>
      </c>
      <c r="L12" s="29">
        <v>8190</v>
      </c>
      <c r="M12" s="27" t="s">
        <v>49</v>
      </c>
      <c r="N12" s="28" t="s">
        <v>50</v>
      </c>
      <c r="O12" s="28"/>
      <c r="P12" s="28"/>
      <c r="Q12" s="26"/>
    </row>
    <row r="13" spans="1:20" ht="18.95" customHeight="1" x14ac:dyDescent="0.2">
      <c r="A13" s="26">
        <v>44537</v>
      </c>
      <c r="B13" s="27" t="s">
        <v>359</v>
      </c>
      <c r="C13" s="27" t="s">
        <v>360</v>
      </c>
      <c r="D13" s="27" t="s">
        <v>237</v>
      </c>
      <c r="E13" s="28" t="s">
        <v>238</v>
      </c>
      <c r="F13" s="28" t="s">
        <v>239</v>
      </c>
      <c r="G13" s="29">
        <v>150</v>
      </c>
      <c r="H13" s="29">
        <v>22.5</v>
      </c>
      <c r="I13" s="29">
        <v>3375</v>
      </c>
      <c r="J13" s="29">
        <v>396</v>
      </c>
      <c r="K13" s="29">
        <v>22.5</v>
      </c>
      <c r="L13" s="29">
        <v>8910</v>
      </c>
      <c r="M13" s="27" t="s">
        <v>49</v>
      </c>
      <c r="N13" s="28" t="s">
        <v>50</v>
      </c>
      <c r="O13" s="28"/>
      <c r="P13" s="28"/>
      <c r="Q13" s="26"/>
    </row>
    <row r="14" spans="1:20" ht="18.95" customHeight="1" x14ac:dyDescent="0.2">
      <c r="A14" s="26">
        <v>44537</v>
      </c>
      <c r="B14" s="27" t="s">
        <v>359</v>
      </c>
      <c r="C14" s="27" t="s">
        <v>360</v>
      </c>
      <c r="D14" s="27" t="s">
        <v>237</v>
      </c>
      <c r="E14" s="28" t="s">
        <v>238</v>
      </c>
      <c r="F14" s="28" t="s">
        <v>239</v>
      </c>
      <c r="G14" s="29">
        <v>150</v>
      </c>
      <c r="H14" s="29">
        <v>22.5</v>
      </c>
      <c r="I14" s="29">
        <v>3375</v>
      </c>
      <c r="J14" s="29">
        <v>246</v>
      </c>
      <c r="K14" s="29">
        <v>22.5</v>
      </c>
      <c r="L14" s="29">
        <v>5535</v>
      </c>
      <c r="M14" s="27" t="s">
        <v>49</v>
      </c>
      <c r="N14" s="28" t="s">
        <v>50</v>
      </c>
      <c r="O14" s="28"/>
      <c r="P14" s="28"/>
      <c r="Q14" s="26"/>
    </row>
    <row r="15" spans="1:20" ht="18.95" customHeight="1" x14ac:dyDescent="0.2">
      <c r="A15" s="26">
        <v>44535</v>
      </c>
      <c r="B15" s="27" t="s">
        <v>359</v>
      </c>
      <c r="C15" s="27" t="s">
        <v>360</v>
      </c>
      <c r="D15" s="27" t="s">
        <v>240</v>
      </c>
      <c r="E15" s="28" t="s">
        <v>228</v>
      </c>
      <c r="F15" s="28" t="s">
        <v>229</v>
      </c>
      <c r="G15" s="29">
        <v>-44</v>
      </c>
      <c r="H15" s="29">
        <v>22.5</v>
      </c>
      <c r="I15" s="29">
        <v>990</v>
      </c>
      <c r="J15" s="29">
        <v>96</v>
      </c>
      <c r="K15" s="29">
        <v>22.5</v>
      </c>
      <c r="L15" s="29">
        <v>2160</v>
      </c>
      <c r="M15" s="27" t="s">
        <v>49</v>
      </c>
      <c r="N15" s="28" t="s">
        <v>50</v>
      </c>
      <c r="O15" s="28"/>
      <c r="P15" s="28"/>
      <c r="Q15" s="26"/>
    </row>
    <row r="16" spans="1:20" ht="18.95" customHeight="1" x14ac:dyDescent="0.2">
      <c r="A16" s="26">
        <v>44535</v>
      </c>
      <c r="B16" s="27" t="s">
        <v>359</v>
      </c>
      <c r="C16" s="27" t="s">
        <v>360</v>
      </c>
      <c r="D16" s="27" t="s">
        <v>240</v>
      </c>
      <c r="E16" s="28" t="s">
        <v>228</v>
      </c>
      <c r="F16" s="28" t="s">
        <v>229</v>
      </c>
      <c r="G16" s="29">
        <v>-28</v>
      </c>
      <c r="H16" s="29">
        <v>22.5</v>
      </c>
      <c r="I16" s="29">
        <v>630</v>
      </c>
      <c r="J16" s="29">
        <v>140</v>
      </c>
      <c r="K16" s="29">
        <v>22.5</v>
      </c>
      <c r="L16" s="29">
        <v>3150</v>
      </c>
      <c r="M16" s="27" t="s">
        <v>49</v>
      </c>
      <c r="N16" s="28" t="s">
        <v>50</v>
      </c>
      <c r="O16" s="28"/>
      <c r="P16" s="28"/>
      <c r="Q16" s="26"/>
    </row>
    <row r="17" spans="1:17" ht="18.95" customHeight="1" x14ac:dyDescent="0.2">
      <c r="A17" s="26">
        <v>44531</v>
      </c>
      <c r="B17" s="27" t="s">
        <v>359</v>
      </c>
      <c r="C17" s="27" t="s">
        <v>360</v>
      </c>
      <c r="D17" s="27" t="s">
        <v>241</v>
      </c>
      <c r="E17" s="28" t="s">
        <v>228</v>
      </c>
      <c r="F17" s="28" t="s">
        <v>229</v>
      </c>
      <c r="G17" s="29">
        <v>-52</v>
      </c>
      <c r="H17" s="29">
        <v>22.5</v>
      </c>
      <c r="I17" s="29">
        <v>1170</v>
      </c>
      <c r="J17" s="29">
        <v>168</v>
      </c>
      <c r="K17" s="29">
        <v>22.5</v>
      </c>
      <c r="L17" s="29">
        <v>3780</v>
      </c>
      <c r="M17" s="27" t="s">
        <v>49</v>
      </c>
      <c r="N17" s="28" t="s">
        <v>50</v>
      </c>
      <c r="O17" s="28"/>
      <c r="P17" s="28"/>
      <c r="Q17" s="26"/>
    </row>
    <row r="18" spans="1:17" ht="18.95" customHeight="1" x14ac:dyDescent="0.2">
      <c r="A18" s="26">
        <v>44531</v>
      </c>
      <c r="B18" s="27" t="s">
        <v>359</v>
      </c>
      <c r="C18" s="27" t="s">
        <v>360</v>
      </c>
      <c r="D18" s="27" t="s">
        <v>241</v>
      </c>
      <c r="E18" s="28" t="s">
        <v>228</v>
      </c>
      <c r="F18" s="28" t="s">
        <v>229</v>
      </c>
      <c r="G18" s="29">
        <v>-40</v>
      </c>
      <c r="H18" s="29">
        <v>22.5</v>
      </c>
      <c r="I18" s="29">
        <v>900</v>
      </c>
      <c r="J18" s="29">
        <v>220</v>
      </c>
      <c r="K18" s="29">
        <v>22.5</v>
      </c>
      <c r="L18" s="29">
        <v>4950</v>
      </c>
      <c r="M18" s="27" t="s">
        <v>49</v>
      </c>
      <c r="N18" s="28" t="s">
        <v>50</v>
      </c>
      <c r="O18" s="28"/>
      <c r="P18" s="28"/>
      <c r="Q18" s="26"/>
    </row>
    <row r="19" spans="1:17" ht="18.95" customHeight="1" x14ac:dyDescent="0.2">
      <c r="A19" s="26">
        <v>44528</v>
      </c>
      <c r="B19" s="27" t="s">
        <v>359</v>
      </c>
      <c r="C19" s="27" t="s">
        <v>360</v>
      </c>
      <c r="D19" s="27" t="s">
        <v>242</v>
      </c>
      <c r="E19" s="28" t="s">
        <v>228</v>
      </c>
      <c r="F19" s="28" t="s">
        <v>229</v>
      </c>
      <c r="G19" s="29">
        <v>-48</v>
      </c>
      <c r="H19" s="29">
        <v>22.5</v>
      </c>
      <c r="I19" s="29">
        <v>1080</v>
      </c>
      <c r="J19" s="29">
        <v>260</v>
      </c>
      <c r="K19" s="29">
        <v>22.5</v>
      </c>
      <c r="L19" s="29">
        <v>5850</v>
      </c>
      <c r="M19" s="27" t="s">
        <v>49</v>
      </c>
      <c r="N19" s="28" t="s">
        <v>50</v>
      </c>
      <c r="O19" s="28"/>
      <c r="P19" s="28"/>
      <c r="Q19" s="26"/>
    </row>
    <row r="20" spans="1:17" ht="18.95" customHeight="1" x14ac:dyDescent="0.2">
      <c r="A20" s="26">
        <v>44528</v>
      </c>
      <c r="B20" s="27" t="s">
        <v>359</v>
      </c>
      <c r="C20" s="27" t="s">
        <v>360</v>
      </c>
      <c r="D20" s="27" t="s">
        <v>242</v>
      </c>
      <c r="E20" s="28" t="s">
        <v>228</v>
      </c>
      <c r="F20" s="28" t="s">
        <v>229</v>
      </c>
      <c r="G20" s="29">
        <v>-32</v>
      </c>
      <c r="H20" s="29">
        <v>22.5</v>
      </c>
      <c r="I20" s="29">
        <v>720</v>
      </c>
      <c r="J20" s="29">
        <v>308</v>
      </c>
      <c r="K20" s="29">
        <v>22.5</v>
      </c>
      <c r="L20" s="29">
        <v>6930</v>
      </c>
      <c r="M20" s="27" t="s">
        <v>49</v>
      </c>
      <c r="N20" s="28" t="s">
        <v>50</v>
      </c>
      <c r="O20" s="28"/>
      <c r="P20" s="28"/>
      <c r="Q20" s="26"/>
    </row>
    <row r="21" spans="1:17" ht="18.95" customHeight="1" x14ac:dyDescent="0.2">
      <c r="A21" s="26">
        <v>44524</v>
      </c>
      <c r="B21" s="27" t="s">
        <v>359</v>
      </c>
      <c r="C21" s="27" t="s">
        <v>360</v>
      </c>
      <c r="D21" s="27" t="s">
        <v>243</v>
      </c>
      <c r="E21" s="28" t="s">
        <v>228</v>
      </c>
      <c r="F21" s="28" t="s">
        <v>229</v>
      </c>
      <c r="G21" s="29">
        <v>-48</v>
      </c>
      <c r="H21" s="29">
        <v>22.5</v>
      </c>
      <c r="I21" s="29">
        <v>1080</v>
      </c>
      <c r="J21" s="29">
        <v>340</v>
      </c>
      <c r="K21" s="29">
        <v>22.5</v>
      </c>
      <c r="L21" s="29">
        <v>7650</v>
      </c>
      <c r="M21" s="27" t="s">
        <v>49</v>
      </c>
      <c r="N21" s="28" t="s">
        <v>50</v>
      </c>
      <c r="O21" s="28"/>
      <c r="P21" s="28"/>
      <c r="Q21" s="26"/>
    </row>
    <row r="22" spans="1:17" ht="18.95" customHeight="1" x14ac:dyDescent="0.2">
      <c r="A22" s="26">
        <v>44524</v>
      </c>
      <c r="B22" s="27" t="s">
        <v>359</v>
      </c>
      <c r="C22" s="27" t="s">
        <v>360</v>
      </c>
      <c r="D22" s="27" t="s">
        <v>243</v>
      </c>
      <c r="E22" s="28" t="s">
        <v>228</v>
      </c>
      <c r="F22" s="28" t="s">
        <v>229</v>
      </c>
      <c r="G22" s="29">
        <v>-32</v>
      </c>
      <c r="H22" s="29">
        <v>22.5</v>
      </c>
      <c r="I22" s="29">
        <v>720</v>
      </c>
      <c r="J22" s="29">
        <v>388</v>
      </c>
      <c r="K22" s="29">
        <v>22.5</v>
      </c>
      <c r="L22" s="29">
        <v>8730</v>
      </c>
      <c r="M22" s="27" t="s">
        <v>49</v>
      </c>
      <c r="N22" s="28" t="s">
        <v>50</v>
      </c>
      <c r="O22" s="28"/>
      <c r="P22" s="28"/>
      <c r="Q22" s="26"/>
    </row>
    <row r="23" spans="1:17" ht="18.95" customHeight="1" x14ac:dyDescent="0.2">
      <c r="A23" s="26">
        <v>44523</v>
      </c>
      <c r="B23" s="27" t="s">
        <v>359</v>
      </c>
      <c r="C23" s="27" t="s">
        <v>360</v>
      </c>
      <c r="D23" s="27" t="s">
        <v>365</v>
      </c>
      <c r="E23" s="28" t="s">
        <v>238</v>
      </c>
      <c r="F23" s="28" t="s">
        <v>239</v>
      </c>
      <c r="G23" s="29">
        <v>250</v>
      </c>
      <c r="H23" s="29">
        <v>22.5</v>
      </c>
      <c r="I23" s="29">
        <v>5625</v>
      </c>
      <c r="J23" s="29">
        <v>420</v>
      </c>
      <c r="K23" s="29">
        <v>22.5</v>
      </c>
      <c r="L23" s="29">
        <v>9450</v>
      </c>
      <c r="M23" s="27" t="s">
        <v>49</v>
      </c>
      <c r="N23" s="28" t="s">
        <v>50</v>
      </c>
      <c r="O23" s="28"/>
      <c r="P23" s="28"/>
      <c r="Q23" s="26"/>
    </row>
    <row r="24" spans="1:17" ht="18.95" customHeight="1" x14ac:dyDescent="0.2">
      <c r="A24" s="26">
        <v>44521</v>
      </c>
      <c r="B24" s="27" t="s">
        <v>359</v>
      </c>
      <c r="C24" s="27" t="s">
        <v>360</v>
      </c>
      <c r="D24" s="27" t="s">
        <v>244</v>
      </c>
      <c r="E24" s="28" t="s">
        <v>228</v>
      </c>
      <c r="F24" s="28" t="s">
        <v>229</v>
      </c>
      <c r="G24" s="29">
        <v>-52</v>
      </c>
      <c r="H24" s="29">
        <v>22.5</v>
      </c>
      <c r="I24" s="29">
        <v>1170</v>
      </c>
      <c r="J24" s="29">
        <v>170</v>
      </c>
      <c r="K24" s="29">
        <v>22.5</v>
      </c>
      <c r="L24" s="29">
        <v>3825</v>
      </c>
      <c r="M24" s="27" t="s">
        <v>49</v>
      </c>
      <c r="N24" s="28" t="s">
        <v>50</v>
      </c>
      <c r="O24" s="28"/>
      <c r="P24" s="28"/>
      <c r="Q24" s="26"/>
    </row>
    <row r="25" spans="1:17" ht="18.95" customHeight="1" x14ac:dyDescent="0.2">
      <c r="A25" s="26">
        <v>44521</v>
      </c>
      <c r="B25" s="27" t="s">
        <v>359</v>
      </c>
      <c r="C25" s="27" t="s">
        <v>360</v>
      </c>
      <c r="D25" s="27" t="s">
        <v>244</v>
      </c>
      <c r="E25" s="28" t="s">
        <v>228</v>
      </c>
      <c r="F25" s="28" t="s">
        <v>229</v>
      </c>
      <c r="G25" s="29">
        <v>-40</v>
      </c>
      <c r="H25" s="29">
        <v>22.5</v>
      </c>
      <c r="I25" s="29">
        <v>900</v>
      </c>
      <c r="J25" s="29">
        <v>222</v>
      </c>
      <c r="K25" s="29">
        <v>22.5</v>
      </c>
      <c r="L25" s="29">
        <v>4995</v>
      </c>
      <c r="M25" s="27" t="s">
        <v>49</v>
      </c>
      <c r="N25" s="28" t="s">
        <v>50</v>
      </c>
      <c r="O25" s="28"/>
      <c r="P25" s="28"/>
      <c r="Q25" s="26"/>
    </row>
    <row r="26" spans="1:17" ht="18.95" customHeight="1" x14ac:dyDescent="0.2">
      <c r="A26" s="26">
        <v>44517</v>
      </c>
      <c r="B26" s="27" t="s">
        <v>359</v>
      </c>
      <c r="C26" s="27" t="s">
        <v>360</v>
      </c>
      <c r="D26" s="27" t="s">
        <v>245</v>
      </c>
      <c r="E26" s="28" t="s">
        <v>228</v>
      </c>
      <c r="F26" s="28" t="s">
        <v>229</v>
      </c>
      <c r="G26" s="29">
        <v>-40</v>
      </c>
      <c r="H26" s="29">
        <v>22.5</v>
      </c>
      <c r="I26" s="29">
        <v>900</v>
      </c>
      <c r="J26" s="29">
        <v>262</v>
      </c>
      <c r="K26" s="29">
        <v>22.5</v>
      </c>
      <c r="L26" s="29">
        <v>5895</v>
      </c>
      <c r="M26" s="27" t="s">
        <v>49</v>
      </c>
      <c r="N26" s="28" t="s">
        <v>50</v>
      </c>
      <c r="O26" s="28"/>
      <c r="P26" s="28"/>
      <c r="Q26" s="26"/>
    </row>
    <row r="27" spans="1:17" ht="18.95" customHeight="1" x14ac:dyDescent="0.2">
      <c r="A27" s="26">
        <v>44517</v>
      </c>
      <c r="B27" s="27" t="s">
        <v>359</v>
      </c>
      <c r="C27" s="27" t="s">
        <v>360</v>
      </c>
      <c r="D27" s="27" t="s">
        <v>245</v>
      </c>
      <c r="E27" s="28" t="s">
        <v>228</v>
      </c>
      <c r="F27" s="28" t="s">
        <v>229</v>
      </c>
      <c r="G27" s="29">
        <v>-24</v>
      </c>
      <c r="H27" s="29">
        <v>22.5</v>
      </c>
      <c r="I27" s="29">
        <v>540</v>
      </c>
      <c r="J27" s="29">
        <v>302</v>
      </c>
      <c r="K27" s="29">
        <v>22.5</v>
      </c>
      <c r="L27" s="29">
        <v>6795</v>
      </c>
      <c r="M27" s="27" t="s">
        <v>49</v>
      </c>
      <c r="N27" s="28" t="s">
        <v>50</v>
      </c>
      <c r="O27" s="28"/>
      <c r="P27" s="28"/>
      <c r="Q27" s="26"/>
    </row>
    <row r="28" spans="1:17" ht="18.95" customHeight="1" x14ac:dyDescent="0.2">
      <c r="A28" s="26">
        <v>44516</v>
      </c>
      <c r="B28" s="27" t="s">
        <v>359</v>
      </c>
      <c r="C28" s="27" t="s">
        <v>360</v>
      </c>
      <c r="D28" s="27" t="s">
        <v>246</v>
      </c>
      <c r="E28" s="28" t="s">
        <v>238</v>
      </c>
      <c r="F28" s="28" t="s">
        <v>239</v>
      </c>
      <c r="G28" s="29">
        <v>200</v>
      </c>
      <c r="H28" s="29">
        <v>22.5</v>
      </c>
      <c r="I28" s="29">
        <v>4500</v>
      </c>
      <c r="J28" s="29">
        <v>326</v>
      </c>
      <c r="K28" s="29">
        <v>22.5</v>
      </c>
      <c r="L28" s="29">
        <v>7335</v>
      </c>
      <c r="M28" s="27" t="s">
        <v>49</v>
      </c>
      <c r="N28" s="28" t="s">
        <v>50</v>
      </c>
      <c r="O28" s="28"/>
      <c r="P28" s="28"/>
      <c r="Q28" s="26"/>
    </row>
    <row r="29" spans="1:17" ht="18.95" customHeight="1" x14ac:dyDescent="0.2">
      <c r="A29" s="26">
        <v>44514</v>
      </c>
      <c r="B29" s="27" t="s">
        <v>359</v>
      </c>
      <c r="C29" s="27" t="s">
        <v>360</v>
      </c>
      <c r="D29" s="27" t="s">
        <v>247</v>
      </c>
      <c r="E29" s="28" t="s">
        <v>228</v>
      </c>
      <c r="F29" s="28" t="s">
        <v>229</v>
      </c>
      <c r="G29" s="29">
        <v>-44</v>
      </c>
      <c r="H29" s="29">
        <v>22.5</v>
      </c>
      <c r="I29" s="29">
        <v>990</v>
      </c>
      <c r="J29" s="29">
        <v>126</v>
      </c>
      <c r="K29" s="29">
        <v>22.5</v>
      </c>
      <c r="L29" s="29">
        <v>2835</v>
      </c>
      <c r="M29" s="27" t="s">
        <v>49</v>
      </c>
      <c r="N29" s="28" t="s">
        <v>50</v>
      </c>
      <c r="O29" s="28"/>
      <c r="P29" s="28"/>
      <c r="Q29" s="26"/>
    </row>
    <row r="30" spans="1:17" ht="18.95" customHeight="1" x14ac:dyDescent="0.2">
      <c r="A30" s="26">
        <v>44514</v>
      </c>
      <c r="B30" s="27" t="s">
        <v>359</v>
      </c>
      <c r="C30" s="27" t="s">
        <v>360</v>
      </c>
      <c r="D30" s="27" t="s">
        <v>247</v>
      </c>
      <c r="E30" s="28" t="s">
        <v>228</v>
      </c>
      <c r="F30" s="28" t="s">
        <v>229</v>
      </c>
      <c r="G30" s="29">
        <v>-32</v>
      </c>
      <c r="H30" s="29">
        <v>22.5</v>
      </c>
      <c r="I30" s="29">
        <v>720</v>
      </c>
      <c r="J30" s="29">
        <v>170</v>
      </c>
      <c r="K30" s="29">
        <v>22.5</v>
      </c>
      <c r="L30" s="29">
        <v>3825</v>
      </c>
      <c r="M30" s="27" t="s">
        <v>49</v>
      </c>
      <c r="N30" s="28" t="s">
        <v>50</v>
      </c>
      <c r="O30" s="28"/>
      <c r="P30" s="28"/>
      <c r="Q30" s="26"/>
    </row>
    <row r="31" spans="1:17" ht="18.95" customHeight="1" x14ac:dyDescent="0.2">
      <c r="A31" s="26">
        <v>44510</v>
      </c>
      <c r="B31" s="27" t="s">
        <v>359</v>
      </c>
      <c r="C31" s="27" t="s">
        <v>360</v>
      </c>
      <c r="D31" s="27" t="s">
        <v>248</v>
      </c>
      <c r="E31" s="28" t="s">
        <v>228</v>
      </c>
      <c r="F31" s="28" t="s">
        <v>229</v>
      </c>
      <c r="G31" s="29">
        <v>-20</v>
      </c>
      <c r="H31" s="29">
        <v>22.5</v>
      </c>
      <c r="I31" s="29">
        <v>450</v>
      </c>
      <c r="J31" s="29">
        <v>202</v>
      </c>
      <c r="K31" s="29">
        <v>22.5</v>
      </c>
      <c r="L31" s="29">
        <v>4545</v>
      </c>
      <c r="M31" s="27" t="s">
        <v>49</v>
      </c>
      <c r="N31" s="28" t="s">
        <v>50</v>
      </c>
      <c r="O31" s="28"/>
      <c r="P31" s="28"/>
      <c r="Q31" s="26"/>
    </row>
    <row r="32" spans="1:17" ht="18.95" customHeight="1" x14ac:dyDescent="0.2">
      <c r="A32" s="26">
        <v>44510</v>
      </c>
      <c r="B32" s="27" t="s">
        <v>359</v>
      </c>
      <c r="C32" s="27" t="s">
        <v>360</v>
      </c>
      <c r="D32" s="27" t="s">
        <v>248</v>
      </c>
      <c r="E32" s="28" t="s">
        <v>228</v>
      </c>
      <c r="F32" s="28" t="s">
        <v>229</v>
      </c>
      <c r="G32" s="29">
        <v>-12</v>
      </c>
      <c r="H32" s="29">
        <v>22.5</v>
      </c>
      <c r="I32" s="29">
        <v>270</v>
      </c>
      <c r="J32" s="29">
        <v>222</v>
      </c>
      <c r="K32" s="29">
        <v>22.5</v>
      </c>
      <c r="L32" s="29">
        <v>4995</v>
      </c>
      <c r="M32" s="27" t="s">
        <v>49</v>
      </c>
      <c r="N32" s="28" t="s">
        <v>50</v>
      </c>
      <c r="O32" s="28"/>
      <c r="P32" s="28"/>
      <c r="Q32" s="26"/>
    </row>
    <row r="33" spans="1:17" ht="18.95" customHeight="1" x14ac:dyDescent="0.2">
      <c r="A33" s="26">
        <v>44509</v>
      </c>
      <c r="B33" s="27" t="s">
        <v>359</v>
      </c>
      <c r="C33" s="27" t="s">
        <v>360</v>
      </c>
      <c r="D33" s="27" t="s">
        <v>366</v>
      </c>
      <c r="E33" s="28" t="s">
        <v>238</v>
      </c>
      <c r="F33" s="28" t="s">
        <v>239</v>
      </c>
      <c r="G33" s="29">
        <v>200</v>
      </c>
      <c r="H33" s="29">
        <v>22.5</v>
      </c>
      <c r="I33" s="29">
        <v>4500</v>
      </c>
      <c r="J33" s="29">
        <v>234</v>
      </c>
      <c r="K33" s="29">
        <v>22.5</v>
      </c>
      <c r="L33" s="29">
        <v>5265</v>
      </c>
      <c r="M33" s="27" t="s">
        <v>49</v>
      </c>
      <c r="N33" s="28" t="s">
        <v>50</v>
      </c>
      <c r="O33" s="28"/>
      <c r="P33" s="28"/>
      <c r="Q33" s="26"/>
    </row>
    <row r="34" spans="1:17" ht="18.95" customHeight="1" x14ac:dyDescent="0.2">
      <c r="A34" s="26">
        <v>44507</v>
      </c>
      <c r="B34" s="27" t="s">
        <v>359</v>
      </c>
      <c r="C34" s="27" t="s">
        <v>360</v>
      </c>
      <c r="D34" s="27" t="s">
        <v>249</v>
      </c>
      <c r="E34" s="28" t="s">
        <v>228</v>
      </c>
      <c r="F34" s="28" t="s">
        <v>229</v>
      </c>
      <c r="G34" s="29">
        <v>-44</v>
      </c>
      <c r="H34" s="29">
        <v>22.5</v>
      </c>
      <c r="I34" s="29">
        <v>990</v>
      </c>
      <c r="J34" s="29">
        <v>34</v>
      </c>
      <c r="K34" s="29">
        <v>22.5</v>
      </c>
      <c r="L34" s="29">
        <v>765</v>
      </c>
      <c r="M34" s="27" t="s">
        <v>49</v>
      </c>
      <c r="N34" s="28" t="s">
        <v>50</v>
      </c>
      <c r="O34" s="28"/>
      <c r="P34" s="28"/>
      <c r="Q34" s="26"/>
    </row>
    <row r="35" spans="1:17" ht="18.95" customHeight="1" x14ac:dyDescent="0.2">
      <c r="A35" s="26">
        <v>44507</v>
      </c>
      <c r="B35" s="27" t="s">
        <v>359</v>
      </c>
      <c r="C35" s="27" t="s">
        <v>360</v>
      </c>
      <c r="D35" s="27" t="s">
        <v>249</v>
      </c>
      <c r="E35" s="28" t="s">
        <v>228</v>
      </c>
      <c r="F35" s="28" t="s">
        <v>229</v>
      </c>
      <c r="G35" s="29">
        <v>-32</v>
      </c>
      <c r="H35" s="29">
        <v>22.5</v>
      </c>
      <c r="I35" s="29">
        <v>720</v>
      </c>
      <c r="J35" s="29">
        <v>78</v>
      </c>
      <c r="K35" s="29">
        <v>22.5</v>
      </c>
      <c r="L35" s="29">
        <v>1755</v>
      </c>
      <c r="M35" s="27" t="s">
        <v>49</v>
      </c>
      <c r="N35" s="28" t="s">
        <v>50</v>
      </c>
      <c r="O35" s="28"/>
      <c r="P35" s="28"/>
      <c r="Q35" s="26"/>
    </row>
    <row r="36" spans="1:17" ht="18.95" customHeight="1" x14ac:dyDescent="0.2">
      <c r="A36" s="26">
        <v>44503</v>
      </c>
      <c r="B36" s="27" t="s">
        <v>359</v>
      </c>
      <c r="C36" s="27" t="s">
        <v>360</v>
      </c>
      <c r="D36" s="27" t="s">
        <v>250</v>
      </c>
      <c r="E36" s="28" t="s">
        <v>228</v>
      </c>
      <c r="F36" s="28" t="s">
        <v>229</v>
      </c>
      <c r="G36" s="29">
        <v>-40</v>
      </c>
      <c r="H36" s="29">
        <v>22.5</v>
      </c>
      <c r="I36" s="29">
        <v>900</v>
      </c>
      <c r="J36" s="29">
        <v>110</v>
      </c>
      <c r="K36" s="29">
        <v>22.5</v>
      </c>
      <c r="L36" s="29">
        <v>2475</v>
      </c>
      <c r="M36" s="27" t="s">
        <v>49</v>
      </c>
      <c r="N36" s="28" t="s">
        <v>50</v>
      </c>
      <c r="O36" s="28"/>
      <c r="P36" s="28"/>
      <c r="Q36" s="26"/>
    </row>
    <row r="37" spans="1:17" ht="18.95" customHeight="1" x14ac:dyDescent="0.2">
      <c r="A37" s="26">
        <v>44503</v>
      </c>
      <c r="B37" s="27" t="s">
        <v>359</v>
      </c>
      <c r="C37" s="27" t="s">
        <v>360</v>
      </c>
      <c r="D37" s="27" t="s">
        <v>250</v>
      </c>
      <c r="E37" s="28" t="s">
        <v>228</v>
      </c>
      <c r="F37" s="28" t="s">
        <v>229</v>
      </c>
      <c r="G37" s="29">
        <v>-24</v>
      </c>
      <c r="H37" s="29">
        <v>22.5</v>
      </c>
      <c r="I37" s="29">
        <v>540</v>
      </c>
      <c r="J37" s="29">
        <v>150</v>
      </c>
      <c r="K37" s="29">
        <v>22.5</v>
      </c>
      <c r="L37" s="29">
        <v>3375</v>
      </c>
      <c r="M37" s="27" t="s">
        <v>49</v>
      </c>
      <c r="N37" s="28" t="s">
        <v>50</v>
      </c>
      <c r="O37" s="28"/>
      <c r="P37" s="28"/>
      <c r="Q37" s="26"/>
    </row>
    <row r="38" spans="1:17" ht="18.95" customHeight="1" x14ac:dyDescent="0.2">
      <c r="A38" s="26">
        <v>44500</v>
      </c>
      <c r="B38" s="27" t="s">
        <v>359</v>
      </c>
      <c r="C38" s="27" t="s">
        <v>360</v>
      </c>
      <c r="D38" s="27" t="s">
        <v>251</v>
      </c>
      <c r="E38" s="28" t="s">
        <v>228</v>
      </c>
      <c r="F38" s="28" t="s">
        <v>229</v>
      </c>
      <c r="G38" s="29">
        <v>-44</v>
      </c>
      <c r="H38" s="29">
        <v>22.5</v>
      </c>
      <c r="I38" s="29">
        <v>990</v>
      </c>
      <c r="J38" s="29">
        <v>174</v>
      </c>
      <c r="K38" s="29">
        <v>22.5</v>
      </c>
      <c r="L38" s="29">
        <v>3915</v>
      </c>
      <c r="M38" s="27" t="s">
        <v>49</v>
      </c>
      <c r="N38" s="28" t="s">
        <v>50</v>
      </c>
      <c r="O38" s="28"/>
      <c r="P38" s="28"/>
      <c r="Q38" s="26"/>
    </row>
    <row r="39" spans="1:17" ht="18.95" customHeight="1" x14ac:dyDescent="0.2">
      <c r="A39" s="26">
        <v>44500</v>
      </c>
      <c r="B39" s="27" t="s">
        <v>359</v>
      </c>
      <c r="C39" s="27" t="s">
        <v>360</v>
      </c>
      <c r="D39" s="27" t="s">
        <v>251</v>
      </c>
      <c r="E39" s="28" t="s">
        <v>228</v>
      </c>
      <c r="F39" s="28" t="s">
        <v>229</v>
      </c>
      <c r="G39" s="29">
        <v>-32</v>
      </c>
      <c r="H39" s="29">
        <v>22.5</v>
      </c>
      <c r="I39" s="29">
        <v>720</v>
      </c>
      <c r="J39" s="29">
        <v>218</v>
      </c>
      <c r="K39" s="29">
        <v>22.5</v>
      </c>
      <c r="L39" s="29">
        <v>4905</v>
      </c>
      <c r="M39" s="27" t="s">
        <v>49</v>
      </c>
      <c r="N39" s="28" t="s">
        <v>50</v>
      </c>
      <c r="O39" s="28"/>
      <c r="P39" s="28"/>
      <c r="Q39" s="26"/>
    </row>
    <row r="40" spans="1:17" ht="18.95" customHeight="1" x14ac:dyDescent="0.2">
      <c r="A40" s="26">
        <v>44496</v>
      </c>
      <c r="B40" s="27" t="s">
        <v>359</v>
      </c>
      <c r="C40" s="27" t="s">
        <v>360</v>
      </c>
      <c r="D40" s="27" t="s">
        <v>252</v>
      </c>
      <c r="E40" s="28" t="s">
        <v>228</v>
      </c>
      <c r="F40" s="28" t="s">
        <v>229</v>
      </c>
      <c r="G40" s="29">
        <v>-40</v>
      </c>
      <c r="H40" s="29">
        <v>22.5</v>
      </c>
      <c r="I40" s="29">
        <v>900</v>
      </c>
      <c r="J40" s="29">
        <v>250</v>
      </c>
      <c r="K40" s="29">
        <v>22.5</v>
      </c>
      <c r="L40" s="29">
        <v>5625</v>
      </c>
      <c r="M40" s="27" t="s">
        <v>49</v>
      </c>
      <c r="N40" s="28" t="s">
        <v>50</v>
      </c>
      <c r="O40" s="28"/>
      <c r="P40" s="28"/>
      <c r="Q40" s="26"/>
    </row>
    <row r="41" spans="1:17" ht="18.95" customHeight="1" x14ac:dyDescent="0.2">
      <c r="A41" s="26">
        <v>44496</v>
      </c>
      <c r="B41" s="27" t="s">
        <v>359</v>
      </c>
      <c r="C41" s="27" t="s">
        <v>360</v>
      </c>
      <c r="D41" s="27" t="s">
        <v>252</v>
      </c>
      <c r="E41" s="28" t="s">
        <v>228</v>
      </c>
      <c r="F41" s="28" t="s">
        <v>229</v>
      </c>
      <c r="G41" s="29">
        <v>-24</v>
      </c>
      <c r="H41" s="29">
        <v>22.5</v>
      </c>
      <c r="I41" s="29">
        <v>540</v>
      </c>
      <c r="J41" s="29">
        <v>290</v>
      </c>
      <c r="K41" s="29">
        <v>22.5</v>
      </c>
      <c r="L41" s="29">
        <v>6525</v>
      </c>
      <c r="M41" s="27" t="s">
        <v>49</v>
      </c>
      <c r="N41" s="28" t="s">
        <v>50</v>
      </c>
      <c r="O41" s="28"/>
      <c r="P41" s="28"/>
      <c r="Q41" s="26"/>
    </row>
    <row r="42" spans="1:17" ht="18.95" customHeight="1" x14ac:dyDescent="0.2">
      <c r="A42" s="26">
        <v>44495</v>
      </c>
      <c r="B42" s="27" t="s">
        <v>359</v>
      </c>
      <c r="C42" s="27" t="s">
        <v>360</v>
      </c>
      <c r="D42" s="27" t="s">
        <v>367</v>
      </c>
      <c r="E42" s="28" t="s">
        <v>238</v>
      </c>
      <c r="F42" s="28" t="s">
        <v>239</v>
      </c>
      <c r="G42" s="29">
        <v>200</v>
      </c>
      <c r="H42" s="29">
        <v>22.5</v>
      </c>
      <c r="I42" s="29">
        <v>4500</v>
      </c>
      <c r="J42" s="29">
        <v>314</v>
      </c>
      <c r="K42" s="29">
        <v>22.5</v>
      </c>
      <c r="L42" s="29">
        <v>7065</v>
      </c>
      <c r="M42" s="27" t="s">
        <v>49</v>
      </c>
      <c r="N42" s="28" t="s">
        <v>50</v>
      </c>
      <c r="O42" s="28"/>
      <c r="P42" s="28"/>
      <c r="Q42" s="26"/>
    </row>
    <row r="43" spans="1:17" ht="18.95" customHeight="1" x14ac:dyDescent="0.2">
      <c r="A43" s="26">
        <v>44493</v>
      </c>
      <c r="B43" s="27" t="s">
        <v>359</v>
      </c>
      <c r="C43" s="27" t="s">
        <v>360</v>
      </c>
      <c r="D43" s="27" t="s">
        <v>253</v>
      </c>
      <c r="E43" s="28" t="s">
        <v>228</v>
      </c>
      <c r="F43" s="28" t="s">
        <v>229</v>
      </c>
      <c r="G43" s="29">
        <v>-44</v>
      </c>
      <c r="H43" s="29">
        <v>22.5</v>
      </c>
      <c r="I43" s="29">
        <v>990</v>
      </c>
      <c r="J43" s="29">
        <v>114</v>
      </c>
      <c r="K43" s="29">
        <v>22.5</v>
      </c>
      <c r="L43" s="29">
        <v>2565</v>
      </c>
      <c r="M43" s="27" t="s">
        <v>49</v>
      </c>
      <c r="N43" s="28" t="s">
        <v>50</v>
      </c>
      <c r="O43" s="28"/>
      <c r="P43" s="28"/>
      <c r="Q43" s="26"/>
    </row>
    <row r="44" spans="1:17" ht="18.95" customHeight="1" x14ac:dyDescent="0.2">
      <c r="A44" s="26">
        <v>44493</v>
      </c>
      <c r="B44" s="27" t="s">
        <v>359</v>
      </c>
      <c r="C44" s="27" t="s">
        <v>360</v>
      </c>
      <c r="D44" s="27" t="s">
        <v>253</v>
      </c>
      <c r="E44" s="28" t="s">
        <v>228</v>
      </c>
      <c r="F44" s="28" t="s">
        <v>229</v>
      </c>
      <c r="G44" s="29">
        <v>-32</v>
      </c>
      <c r="H44" s="29">
        <v>22.5</v>
      </c>
      <c r="I44" s="29">
        <v>720</v>
      </c>
      <c r="J44" s="29">
        <v>158</v>
      </c>
      <c r="K44" s="29">
        <v>22.5</v>
      </c>
      <c r="L44" s="29">
        <v>3555</v>
      </c>
      <c r="M44" s="27" t="s">
        <v>49</v>
      </c>
      <c r="N44" s="28" t="s">
        <v>50</v>
      </c>
      <c r="O44" s="28"/>
      <c r="P44" s="28"/>
      <c r="Q44" s="26"/>
    </row>
    <row r="45" spans="1:17" ht="18.95" customHeight="1" x14ac:dyDescent="0.2">
      <c r="A45" s="26">
        <v>44489</v>
      </c>
      <c r="B45" s="27" t="s">
        <v>359</v>
      </c>
      <c r="C45" s="27" t="s">
        <v>360</v>
      </c>
      <c r="D45" s="27" t="s">
        <v>254</v>
      </c>
      <c r="E45" s="28" t="s">
        <v>228</v>
      </c>
      <c r="F45" s="28" t="s">
        <v>229</v>
      </c>
      <c r="G45" s="29">
        <v>-40</v>
      </c>
      <c r="H45" s="29">
        <v>22.5</v>
      </c>
      <c r="I45" s="29">
        <v>900</v>
      </c>
      <c r="J45" s="29">
        <v>190</v>
      </c>
      <c r="K45" s="29">
        <v>22.5</v>
      </c>
      <c r="L45" s="29">
        <v>4275</v>
      </c>
      <c r="M45" s="27" t="s">
        <v>49</v>
      </c>
      <c r="N45" s="28" t="s">
        <v>50</v>
      </c>
      <c r="O45" s="28"/>
      <c r="P45" s="28"/>
      <c r="Q45" s="26"/>
    </row>
    <row r="46" spans="1:17" ht="18.95" customHeight="1" x14ac:dyDescent="0.2">
      <c r="A46" s="26">
        <v>44489</v>
      </c>
      <c r="B46" s="27" t="s">
        <v>359</v>
      </c>
      <c r="C46" s="27" t="s">
        <v>360</v>
      </c>
      <c r="D46" s="27" t="s">
        <v>254</v>
      </c>
      <c r="E46" s="28" t="s">
        <v>228</v>
      </c>
      <c r="F46" s="28" t="s">
        <v>229</v>
      </c>
      <c r="G46" s="29">
        <v>-24</v>
      </c>
      <c r="H46" s="29">
        <v>22.5</v>
      </c>
      <c r="I46" s="29">
        <v>540</v>
      </c>
      <c r="J46" s="29">
        <v>230</v>
      </c>
      <c r="K46" s="29">
        <v>22.5</v>
      </c>
      <c r="L46" s="29">
        <v>5175</v>
      </c>
      <c r="M46" s="27" t="s">
        <v>49</v>
      </c>
      <c r="N46" s="28" t="s">
        <v>50</v>
      </c>
      <c r="O46" s="28"/>
      <c r="P46" s="28"/>
      <c r="Q46" s="26"/>
    </row>
    <row r="47" spans="1:17" ht="18.95" customHeight="1" x14ac:dyDescent="0.2">
      <c r="A47" s="26">
        <v>44488</v>
      </c>
      <c r="B47" s="27" t="s">
        <v>359</v>
      </c>
      <c r="C47" s="27" t="s">
        <v>360</v>
      </c>
      <c r="D47" s="27" t="s">
        <v>255</v>
      </c>
      <c r="E47" s="28" t="s">
        <v>238</v>
      </c>
      <c r="F47" s="28" t="s">
        <v>239</v>
      </c>
      <c r="G47" s="29">
        <v>220</v>
      </c>
      <c r="H47" s="29">
        <v>22.5</v>
      </c>
      <c r="I47" s="29">
        <v>4950</v>
      </c>
      <c r="J47" s="29">
        <v>254</v>
      </c>
      <c r="K47" s="29">
        <v>22.5</v>
      </c>
      <c r="L47" s="29">
        <v>5715</v>
      </c>
      <c r="M47" s="27" t="s">
        <v>49</v>
      </c>
      <c r="N47" s="28" t="s">
        <v>50</v>
      </c>
      <c r="O47" s="28"/>
      <c r="P47" s="28"/>
      <c r="Q47" s="26"/>
    </row>
    <row r="48" spans="1:17" ht="18.95" customHeight="1" x14ac:dyDescent="0.2">
      <c r="A48" s="26">
        <v>44486</v>
      </c>
      <c r="B48" s="27" t="s">
        <v>359</v>
      </c>
      <c r="C48" s="27" t="s">
        <v>360</v>
      </c>
      <c r="D48" s="27" t="s">
        <v>256</v>
      </c>
      <c r="E48" s="28" t="s">
        <v>228</v>
      </c>
      <c r="F48" s="28" t="s">
        <v>229</v>
      </c>
      <c r="G48" s="29">
        <v>-44</v>
      </c>
      <c r="H48" s="29">
        <v>22.5</v>
      </c>
      <c r="I48" s="29">
        <v>990</v>
      </c>
      <c r="J48" s="29">
        <v>34</v>
      </c>
      <c r="K48" s="29">
        <v>22.5</v>
      </c>
      <c r="L48" s="29">
        <v>765</v>
      </c>
      <c r="M48" s="27" t="s">
        <v>49</v>
      </c>
      <c r="N48" s="28" t="s">
        <v>50</v>
      </c>
      <c r="O48" s="28"/>
      <c r="P48" s="28"/>
      <c r="Q48" s="26"/>
    </row>
    <row r="49" spans="1:17" ht="18.95" customHeight="1" x14ac:dyDescent="0.2">
      <c r="A49" s="26">
        <v>44486</v>
      </c>
      <c r="B49" s="27" t="s">
        <v>359</v>
      </c>
      <c r="C49" s="27" t="s">
        <v>360</v>
      </c>
      <c r="D49" s="27" t="s">
        <v>256</v>
      </c>
      <c r="E49" s="28" t="s">
        <v>228</v>
      </c>
      <c r="F49" s="28" t="s">
        <v>229</v>
      </c>
      <c r="G49" s="29">
        <v>-32</v>
      </c>
      <c r="H49" s="29">
        <v>22.5</v>
      </c>
      <c r="I49" s="29">
        <v>720</v>
      </c>
      <c r="J49" s="29">
        <v>78</v>
      </c>
      <c r="K49" s="29">
        <v>22.5</v>
      </c>
      <c r="L49" s="29">
        <v>1755</v>
      </c>
      <c r="M49" s="27" t="s">
        <v>49</v>
      </c>
      <c r="N49" s="28" t="s">
        <v>50</v>
      </c>
      <c r="O49" s="28"/>
      <c r="P49" s="28"/>
      <c r="Q49" s="26"/>
    </row>
    <row r="50" spans="1:17" ht="18.95" customHeight="1" x14ac:dyDescent="0.2">
      <c r="A50" s="26">
        <v>44482</v>
      </c>
      <c r="B50" s="27" t="s">
        <v>359</v>
      </c>
      <c r="C50" s="27" t="s">
        <v>360</v>
      </c>
      <c r="D50" s="27" t="s">
        <v>257</v>
      </c>
      <c r="E50" s="28" t="s">
        <v>228</v>
      </c>
      <c r="F50" s="28" t="s">
        <v>229</v>
      </c>
      <c r="G50" s="29">
        <v>-40</v>
      </c>
      <c r="H50" s="29">
        <v>22.5</v>
      </c>
      <c r="I50" s="29">
        <v>900</v>
      </c>
      <c r="J50" s="29">
        <v>110</v>
      </c>
      <c r="K50" s="29">
        <v>22.5</v>
      </c>
      <c r="L50" s="29">
        <v>2475</v>
      </c>
      <c r="M50" s="27" t="s">
        <v>49</v>
      </c>
      <c r="N50" s="28" t="s">
        <v>50</v>
      </c>
      <c r="O50" s="28"/>
      <c r="P50" s="28"/>
      <c r="Q50" s="26"/>
    </row>
    <row r="51" spans="1:17" ht="18.95" customHeight="1" x14ac:dyDescent="0.2">
      <c r="A51" s="26">
        <v>44482</v>
      </c>
      <c r="B51" s="27" t="s">
        <v>359</v>
      </c>
      <c r="C51" s="27" t="s">
        <v>360</v>
      </c>
      <c r="D51" s="27" t="s">
        <v>257</v>
      </c>
      <c r="E51" s="28" t="s">
        <v>228</v>
      </c>
      <c r="F51" s="28" t="s">
        <v>229</v>
      </c>
      <c r="G51" s="29">
        <v>-24</v>
      </c>
      <c r="H51" s="29">
        <v>22.5</v>
      </c>
      <c r="I51" s="29">
        <v>540</v>
      </c>
      <c r="J51" s="29">
        <v>150</v>
      </c>
      <c r="K51" s="29">
        <v>22.5</v>
      </c>
      <c r="L51" s="29">
        <v>3375</v>
      </c>
      <c r="M51" s="27" t="s">
        <v>49</v>
      </c>
      <c r="N51" s="28" t="s">
        <v>50</v>
      </c>
      <c r="O51" s="28"/>
      <c r="P51" s="28"/>
      <c r="Q51" s="26"/>
    </row>
    <row r="52" spans="1:17" ht="18.95" customHeight="1" x14ac:dyDescent="0.2">
      <c r="A52" s="26">
        <v>44479</v>
      </c>
      <c r="B52" s="27" t="s">
        <v>359</v>
      </c>
      <c r="C52" s="27" t="s">
        <v>360</v>
      </c>
      <c r="D52" s="27" t="s">
        <v>258</v>
      </c>
      <c r="E52" s="28" t="s">
        <v>228</v>
      </c>
      <c r="F52" s="28" t="s">
        <v>229</v>
      </c>
      <c r="G52" s="29">
        <v>-44</v>
      </c>
      <c r="H52" s="29">
        <v>22.5</v>
      </c>
      <c r="I52" s="29">
        <v>990</v>
      </c>
      <c r="J52" s="29">
        <v>174</v>
      </c>
      <c r="K52" s="29">
        <v>22.5</v>
      </c>
      <c r="L52" s="29">
        <v>3915</v>
      </c>
      <c r="M52" s="27" t="s">
        <v>49</v>
      </c>
      <c r="N52" s="28" t="s">
        <v>50</v>
      </c>
      <c r="O52" s="28"/>
      <c r="P52" s="28"/>
      <c r="Q52" s="26"/>
    </row>
    <row r="53" spans="1:17" ht="18.95" customHeight="1" x14ac:dyDescent="0.2">
      <c r="A53" s="26">
        <v>44479</v>
      </c>
      <c r="B53" s="27" t="s">
        <v>359</v>
      </c>
      <c r="C53" s="27" t="s">
        <v>360</v>
      </c>
      <c r="D53" s="27" t="s">
        <v>258</v>
      </c>
      <c r="E53" s="28" t="s">
        <v>228</v>
      </c>
      <c r="F53" s="28" t="s">
        <v>229</v>
      </c>
      <c r="G53" s="29">
        <v>-32</v>
      </c>
      <c r="H53" s="29">
        <v>22.5</v>
      </c>
      <c r="I53" s="29">
        <v>720</v>
      </c>
      <c r="J53" s="29">
        <v>218</v>
      </c>
      <c r="K53" s="29">
        <v>22.5</v>
      </c>
      <c r="L53" s="29">
        <v>4905</v>
      </c>
      <c r="M53" s="27" t="s">
        <v>49</v>
      </c>
      <c r="N53" s="28" t="s">
        <v>50</v>
      </c>
      <c r="O53" s="28"/>
      <c r="P53" s="28"/>
      <c r="Q53" s="26"/>
    </row>
    <row r="54" spans="1:17" ht="18.95" customHeight="1" x14ac:dyDescent="0.2">
      <c r="A54" s="26">
        <v>44475</v>
      </c>
      <c r="B54" s="27" t="s">
        <v>359</v>
      </c>
      <c r="C54" s="27" t="s">
        <v>360</v>
      </c>
      <c r="D54" s="27" t="s">
        <v>259</v>
      </c>
      <c r="E54" s="28" t="s">
        <v>228</v>
      </c>
      <c r="F54" s="28" t="s">
        <v>229</v>
      </c>
      <c r="G54" s="29">
        <v>-40</v>
      </c>
      <c r="H54" s="29">
        <v>22.5</v>
      </c>
      <c r="I54" s="29">
        <v>900</v>
      </c>
      <c r="J54" s="29">
        <v>250</v>
      </c>
      <c r="K54" s="29">
        <v>22.5</v>
      </c>
      <c r="L54" s="29">
        <v>5625</v>
      </c>
      <c r="M54" s="27" t="s">
        <v>49</v>
      </c>
      <c r="N54" s="28" t="s">
        <v>50</v>
      </c>
      <c r="O54" s="28"/>
      <c r="P54" s="28"/>
      <c r="Q54" s="26"/>
    </row>
    <row r="55" spans="1:17" ht="18.95" customHeight="1" x14ac:dyDescent="0.2">
      <c r="A55" s="26">
        <v>44475</v>
      </c>
      <c r="B55" s="27" t="s">
        <v>359</v>
      </c>
      <c r="C55" s="27" t="s">
        <v>360</v>
      </c>
      <c r="D55" s="27" t="s">
        <v>259</v>
      </c>
      <c r="E55" s="28" t="s">
        <v>228</v>
      </c>
      <c r="F55" s="28" t="s">
        <v>229</v>
      </c>
      <c r="G55" s="29">
        <v>-24</v>
      </c>
      <c r="H55" s="29">
        <v>22.5</v>
      </c>
      <c r="I55" s="29">
        <v>540</v>
      </c>
      <c r="J55" s="29">
        <v>290</v>
      </c>
      <c r="K55" s="29">
        <v>22.5</v>
      </c>
      <c r="L55" s="29">
        <v>6525</v>
      </c>
      <c r="M55" s="27" t="s">
        <v>49</v>
      </c>
      <c r="N55" s="28" t="s">
        <v>50</v>
      </c>
      <c r="O55" s="28"/>
      <c r="P55" s="28"/>
      <c r="Q55" s="26"/>
    </row>
    <row r="56" spans="1:17" ht="18.95" customHeight="1" x14ac:dyDescent="0.2">
      <c r="A56" s="26">
        <v>44474</v>
      </c>
      <c r="B56" s="27" t="s">
        <v>359</v>
      </c>
      <c r="C56" s="27" t="s">
        <v>360</v>
      </c>
      <c r="D56" s="27" t="s">
        <v>260</v>
      </c>
      <c r="E56" s="28" t="s">
        <v>238</v>
      </c>
      <c r="F56" s="28" t="s">
        <v>239</v>
      </c>
      <c r="G56" s="29">
        <v>125</v>
      </c>
      <c r="H56" s="29">
        <v>22.5</v>
      </c>
      <c r="I56" s="29">
        <v>2812.5</v>
      </c>
      <c r="J56" s="29">
        <v>314</v>
      </c>
      <c r="K56" s="29">
        <v>22.5</v>
      </c>
      <c r="L56" s="29">
        <v>7065</v>
      </c>
      <c r="M56" s="27" t="s">
        <v>49</v>
      </c>
      <c r="N56" s="28" t="s">
        <v>50</v>
      </c>
      <c r="O56" s="28"/>
      <c r="P56" s="28"/>
      <c r="Q56" s="26"/>
    </row>
    <row r="57" spans="1:17" ht="18.95" customHeight="1" x14ac:dyDescent="0.2">
      <c r="A57" s="26">
        <v>44472</v>
      </c>
      <c r="B57" s="27" t="s">
        <v>359</v>
      </c>
      <c r="C57" s="27" t="s">
        <v>360</v>
      </c>
      <c r="D57" s="27" t="s">
        <v>261</v>
      </c>
      <c r="E57" s="28" t="s">
        <v>228</v>
      </c>
      <c r="F57" s="28" t="s">
        <v>229</v>
      </c>
      <c r="G57" s="29">
        <v>-44</v>
      </c>
      <c r="H57" s="29">
        <v>22.5</v>
      </c>
      <c r="I57" s="29">
        <v>990</v>
      </c>
      <c r="J57" s="29">
        <v>189</v>
      </c>
      <c r="K57" s="29">
        <v>22.5</v>
      </c>
      <c r="L57" s="29">
        <v>4252.5</v>
      </c>
      <c r="M57" s="27" t="s">
        <v>49</v>
      </c>
      <c r="N57" s="28" t="s">
        <v>50</v>
      </c>
      <c r="O57" s="28"/>
      <c r="P57" s="28"/>
      <c r="Q57" s="26"/>
    </row>
    <row r="58" spans="1:17" ht="18.95" customHeight="1" x14ac:dyDescent="0.2">
      <c r="A58" s="26">
        <v>44472</v>
      </c>
      <c r="B58" s="27" t="s">
        <v>359</v>
      </c>
      <c r="C58" s="27" t="s">
        <v>360</v>
      </c>
      <c r="D58" s="27" t="s">
        <v>261</v>
      </c>
      <c r="E58" s="28" t="s">
        <v>228</v>
      </c>
      <c r="F58" s="28" t="s">
        <v>229</v>
      </c>
      <c r="G58" s="29">
        <v>-32</v>
      </c>
      <c r="H58" s="29">
        <v>22.5</v>
      </c>
      <c r="I58" s="29">
        <v>720</v>
      </c>
      <c r="J58" s="29">
        <v>233</v>
      </c>
      <c r="K58" s="29">
        <v>22.5</v>
      </c>
      <c r="L58" s="29">
        <v>5242.5</v>
      </c>
      <c r="M58" s="27" t="s">
        <v>49</v>
      </c>
      <c r="N58" s="28" t="s">
        <v>50</v>
      </c>
      <c r="O58" s="28"/>
      <c r="P58" s="28"/>
      <c r="Q58" s="26"/>
    </row>
    <row r="59" spans="1:17" ht="18.95" customHeight="1" x14ac:dyDescent="0.2">
      <c r="A59" s="26">
        <v>44468</v>
      </c>
      <c r="B59" s="27" t="s">
        <v>359</v>
      </c>
      <c r="C59" s="27" t="s">
        <v>360</v>
      </c>
      <c r="D59" s="27" t="s">
        <v>262</v>
      </c>
      <c r="E59" s="28" t="s">
        <v>228</v>
      </c>
      <c r="F59" s="28" t="s">
        <v>229</v>
      </c>
      <c r="G59" s="29">
        <v>-40</v>
      </c>
      <c r="H59" s="29">
        <v>22.5</v>
      </c>
      <c r="I59" s="29">
        <v>900</v>
      </c>
      <c r="J59" s="29">
        <v>265</v>
      </c>
      <c r="K59" s="29">
        <v>22.5</v>
      </c>
      <c r="L59" s="29">
        <v>5962.5</v>
      </c>
      <c r="M59" s="27" t="s">
        <v>49</v>
      </c>
      <c r="N59" s="28" t="s">
        <v>50</v>
      </c>
      <c r="O59" s="28"/>
      <c r="P59" s="28"/>
      <c r="Q59" s="26"/>
    </row>
    <row r="60" spans="1:17" ht="18.95" customHeight="1" x14ac:dyDescent="0.2">
      <c r="A60" s="26">
        <v>44468</v>
      </c>
      <c r="B60" s="27" t="s">
        <v>359</v>
      </c>
      <c r="C60" s="27" t="s">
        <v>360</v>
      </c>
      <c r="D60" s="27" t="s">
        <v>262</v>
      </c>
      <c r="E60" s="28" t="s">
        <v>228</v>
      </c>
      <c r="F60" s="28" t="s">
        <v>229</v>
      </c>
      <c r="G60" s="29">
        <v>-24</v>
      </c>
      <c r="H60" s="29">
        <v>22.5</v>
      </c>
      <c r="I60" s="29">
        <v>540</v>
      </c>
      <c r="J60" s="29">
        <v>305</v>
      </c>
      <c r="K60" s="29">
        <v>22.5</v>
      </c>
      <c r="L60" s="29">
        <v>6862.5</v>
      </c>
      <c r="M60" s="27" t="s">
        <v>49</v>
      </c>
      <c r="N60" s="28" t="s">
        <v>50</v>
      </c>
      <c r="O60" s="28"/>
      <c r="P60" s="28"/>
      <c r="Q60" s="26"/>
    </row>
    <row r="61" spans="1:17" ht="18.95" customHeight="1" x14ac:dyDescent="0.2">
      <c r="A61" s="26">
        <v>44467</v>
      </c>
      <c r="B61" s="27" t="s">
        <v>359</v>
      </c>
      <c r="C61" s="27" t="s">
        <v>360</v>
      </c>
      <c r="D61" s="27" t="s">
        <v>263</v>
      </c>
      <c r="E61" s="28" t="s">
        <v>238</v>
      </c>
      <c r="F61" s="28" t="s">
        <v>239</v>
      </c>
      <c r="G61" s="29">
        <v>250</v>
      </c>
      <c r="H61" s="29">
        <v>22.5</v>
      </c>
      <c r="I61" s="29">
        <v>5625</v>
      </c>
      <c r="J61" s="29">
        <v>329</v>
      </c>
      <c r="K61" s="29">
        <v>22.5</v>
      </c>
      <c r="L61" s="29">
        <v>7402.5</v>
      </c>
      <c r="M61" s="27" t="s">
        <v>49</v>
      </c>
      <c r="N61" s="28" t="s">
        <v>50</v>
      </c>
      <c r="O61" s="28"/>
      <c r="P61" s="28"/>
      <c r="Q61" s="26"/>
    </row>
    <row r="62" spans="1:17" ht="18.95" customHeight="1" x14ac:dyDescent="0.2">
      <c r="A62" s="26">
        <v>44465</v>
      </c>
      <c r="B62" s="27" t="s">
        <v>359</v>
      </c>
      <c r="C62" s="27" t="s">
        <v>360</v>
      </c>
      <c r="D62" s="27" t="s">
        <v>264</v>
      </c>
      <c r="E62" s="28" t="s">
        <v>228</v>
      </c>
      <c r="F62" s="28" t="s">
        <v>229</v>
      </c>
      <c r="G62" s="29">
        <v>-44</v>
      </c>
      <c r="H62" s="29">
        <v>22.5</v>
      </c>
      <c r="I62" s="29">
        <v>990</v>
      </c>
      <c r="J62" s="29">
        <v>79</v>
      </c>
      <c r="K62" s="29">
        <v>22.5</v>
      </c>
      <c r="L62" s="29">
        <v>1777.5</v>
      </c>
      <c r="M62" s="27" t="s">
        <v>49</v>
      </c>
      <c r="N62" s="28" t="s">
        <v>50</v>
      </c>
      <c r="O62" s="28"/>
      <c r="P62" s="28"/>
      <c r="Q62" s="26"/>
    </row>
    <row r="63" spans="1:17" ht="18.95" customHeight="1" x14ac:dyDescent="0.2">
      <c r="A63" s="26">
        <v>44465</v>
      </c>
      <c r="B63" s="27" t="s">
        <v>359</v>
      </c>
      <c r="C63" s="27" t="s">
        <v>360</v>
      </c>
      <c r="D63" s="27" t="s">
        <v>264</v>
      </c>
      <c r="E63" s="28" t="s">
        <v>228</v>
      </c>
      <c r="F63" s="28" t="s">
        <v>229</v>
      </c>
      <c r="G63" s="29">
        <v>-32</v>
      </c>
      <c r="H63" s="29">
        <v>22.5</v>
      </c>
      <c r="I63" s="29">
        <v>720</v>
      </c>
      <c r="J63" s="29">
        <v>123</v>
      </c>
      <c r="K63" s="29">
        <v>22.5</v>
      </c>
      <c r="L63" s="29">
        <v>2767.5</v>
      </c>
      <c r="M63" s="27" t="s">
        <v>49</v>
      </c>
      <c r="N63" s="28" t="s">
        <v>50</v>
      </c>
      <c r="O63" s="28"/>
      <c r="P63" s="28"/>
      <c r="Q63" s="26"/>
    </row>
    <row r="64" spans="1:17" ht="18.95" customHeight="1" x14ac:dyDescent="0.2">
      <c r="A64" s="26">
        <v>44461</v>
      </c>
      <c r="B64" s="27" t="s">
        <v>359</v>
      </c>
      <c r="C64" s="27" t="s">
        <v>360</v>
      </c>
      <c r="D64" s="27" t="s">
        <v>265</v>
      </c>
      <c r="E64" s="28" t="s">
        <v>228</v>
      </c>
      <c r="F64" s="28" t="s">
        <v>229</v>
      </c>
      <c r="G64" s="29">
        <v>-40</v>
      </c>
      <c r="H64" s="29">
        <v>22.5</v>
      </c>
      <c r="I64" s="29">
        <v>900</v>
      </c>
      <c r="J64" s="29">
        <v>155</v>
      </c>
      <c r="K64" s="29">
        <v>22.5</v>
      </c>
      <c r="L64" s="29">
        <v>3487.5</v>
      </c>
      <c r="M64" s="27" t="s">
        <v>49</v>
      </c>
      <c r="N64" s="28" t="s">
        <v>50</v>
      </c>
      <c r="O64" s="28"/>
      <c r="P64" s="28"/>
      <c r="Q64" s="26"/>
    </row>
    <row r="65" spans="1:17" ht="18.95" customHeight="1" x14ac:dyDescent="0.2">
      <c r="A65" s="26">
        <v>44461</v>
      </c>
      <c r="B65" s="27" t="s">
        <v>359</v>
      </c>
      <c r="C65" s="27" t="s">
        <v>360</v>
      </c>
      <c r="D65" s="27" t="s">
        <v>265</v>
      </c>
      <c r="E65" s="28" t="s">
        <v>228</v>
      </c>
      <c r="F65" s="28" t="s">
        <v>229</v>
      </c>
      <c r="G65" s="29">
        <v>-24</v>
      </c>
      <c r="H65" s="29">
        <v>22.5</v>
      </c>
      <c r="I65" s="29">
        <v>540</v>
      </c>
      <c r="J65" s="29">
        <v>195</v>
      </c>
      <c r="K65" s="29">
        <v>22.5</v>
      </c>
      <c r="L65" s="29">
        <v>4387.5</v>
      </c>
      <c r="M65" s="27" t="s">
        <v>49</v>
      </c>
      <c r="N65" s="28" t="s">
        <v>50</v>
      </c>
      <c r="O65" s="28"/>
      <c r="P65" s="28"/>
      <c r="Q65" s="26"/>
    </row>
    <row r="66" spans="1:17" ht="18.95" customHeight="1" x14ac:dyDescent="0.2">
      <c r="A66" s="26">
        <v>44458</v>
      </c>
      <c r="B66" s="27" t="s">
        <v>359</v>
      </c>
      <c r="C66" s="27" t="s">
        <v>360</v>
      </c>
      <c r="D66" s="27" t="s">
        <v>266</v>
      </c>
      <c r="E66" s="28" t="s">
        <v>228</v>
      </c>
      <c r="F66" s="28" t="s">
        <v>229</v>
      </c>
      <c r="G66" s="29">
        <v>-44</v>
      </c>
      <c r="H66" s="29">
        <v>22.5</v>
      </c>
      <c r="I66" s="29">
        <v>990</v>
      </c>
      <c r="J66" s="29">
        <v>219</v>
      </c>
      <c r="K66" s="29">
        <v>22.5</v>
      </c>
      <c r="L66" s="29">
        <v>4927.5</v>
      </c>
      <c r="M66" s="27" t="s">
        <v>49</v>
      </c>
      <c r="N66" s="28" t="s">
        <v>50</v>
      </c>
      <c r="O66" s="28"/>
      <c r="P66" s="28"/>
      <c r="Q66" s="26"/>
    </row>
    <row r="67" spans="1:17" ht="18.95" customHeight="1" x14ac:dyDescent="0.2">
      <c r="A67" s="26">
        <v>44458</v>
      </c>
      <c r="B67" s="27" t="s">
        <v>359</v>
      </c>
      <c r="C67" s="27" t="s">
        <v>360</v>
      </c>
      <c r="D67" s="27" t="s">
        <v>266</v>
      </c>
      <c r="E67" s="28" t="s">
        <v>228</v>
      </c>
      <c r="F67" s="28" t="s">
        <v>229</v>
      </c>
      <c r="G67" s="29">
        <v>-32</v>
      </c>
      <c r="H67" s="29">
        <v>22.5</v>
      </c>
      <c r="I67" s="29">
        <v>720</v>
      </c>
      <c r="J67" s="29">
        <v>263</v>
      </c>
      <c r="K67" s="29">
        <v>22.5</v>
      </c>
      <c r="L67" s="29">
        <v>5917.5</v>
      </c>
      <c r="M67" s="27" t="s">
        <v>49</v>
      </c>
      <c r="N67" s="28" t="s">
        <v>50</v>
      </c>
      <c r="O67" s="28"/>
      <c r="P67" s="28"/>
      <c r="Q67" s="26"/>
    </row>
    <row r="68" spans="1:17" ht="18.95" customHeight="1" x14ac:dyDescent="0.2">
      <c r="A68" s="26">
        <v>44454</v>
      </c>
      <c r="B68" s="27" t="s">
        <v>359</v>
      </c>
      <c r="C68" s="27" t="s">
        <v>360</v>
      </c>
      <c r="D68" s="27" t="s">
        <v>267</v>
      </c>
      <c r="E68" s="28" t="s">
        <v>228</v>
      </c>
      <c r="F68" s="28" t="s">
        <v>229</v>
      </c>
      <c r="G68" s="29">
        <v>-40</v>
      </c>
      <c r="H68" s="29">
        <v>22.5</v>
      </c>
      <c r="I68" s="29">
        <v>900</v>
      </c>
      <c r="J68" s="29">
        <v>295</v>
      </c>
      <c r="K68" s="29">
        <v>22.5</v>
      </c>
      <c r="L68" s="29">
        <v>6637.5</v>
      </c>
      <c r="M68" s="27" t="s">
        <v>49</v>
      </c>
      <c r="N68" s="28" t="s">
        <v>50</v>
      </c>
      <c r="O68" s="28"/>
      <c r="P68" s="28"/>
      <c r="Q68" s="26"/>
    </row>
    <row r="69" spans="1:17" ht="18.95" customHeight="1" x14ac:dyDescent="0.2">
      <c r="A69" s="26">
        <v>44454</v>
      </c>
      <c r="B69" s="27" t="s">
        <v>359</v>
      </c>
      <c r="C69" s="27" t="s">
        <v>360</v>
      </c>
      <c r="D69" s="27" t="s">
        <v>267</v>
      </c>
      <c r="E69" s="28" t="s">
        <v>228</v>
      </c>
      <c r="F69" s="28" t="s">
        <v>229</v>
      </c>
      <c r="G69" s="29">
        <v>-28</v>
      </c>
      <c r="H69" s="29">
        <v>22.5</v>
      </c>
      <c r="I69" s="29">
        <v>630</v>
      </c>
      <c r="J69" s="29">
        <v>335</v>
      </c>
      <c r="K69" s="29">
        <v>22.5</v>
      </c>
      <c r="L69" s="29">
        <v>7537.5</v>
      </c>
      <c r="M69" s="27" t="s">
        <v>49</v>
      </c>
      <c r="N69" s="28" t="s">
        <v>50</v>
      </c>
      <c r="O69" s="28"/>
      <c r="P69" s="28"/>
      <c r="Q69" s="26"/>
    </row>
    <row r="70" spans="1:17" ht="18.95" customHeight="1" x14ac:dyDescent="0.2">
      <c r="A70" s="26">
        <v>44453</v>
      </c>
      <c r="B70" s="27" t="s">
        <v>359</v>
      </c>
      <c r="C70" s="27" t="s">
        <v>360</v>
      </c>
      <c r="D70" s="27" t="s">
        <v>268</v>
      </c>
      <c r="E70" s="28" t="s">
        <v>238</v>
      </c>
      <c r="F70" s="28" t="s">
        <v>239</v>
      </c>
      <c r="G70" s="29">
        <v>250</v>
      </c>
      <c r="H70" s="29">
        <v>22.5</v>
      </c>
      <c r="I70" s="29">
        <v>5625</v>
      </c>
      <c r="J70" s="29">
        <v>363</v>
      </c>
      <c r="K70" s="29">
        <v>22.5</v>
      </c>
      <c r="L70" s="29">
        <v>8167.5</v>
      </c>
      <c r="M70" s="27" t="s">
        <v>49</v>
      </c>
      <c r="N70" s="28" t="s">
        <v>50</v>
      </c>
      <c r="O70" s="28"/>
      <c r="P70" s="28"/>
      <c r="Q70" s="26"/>
    </row>
    <row r="71" spans="1:17" ht="18.95" customHeight="1" x14ac:dyDescent="0.2">
      <c r="A71" s="26">
        <v>44451</v>
      </c>
      <c r="B71" s="27" t="s">
        <v>359</v>
      </c>
      <c r="C71" s="27" t="s">
        <v>360</v>
      </c>
      <c r="D71" s="27" t="s">
        <v>269</v>
      </c>
      <c r="E71" s="28" t="s">
        <v>228</v>
      </c>
      <c r="F71" s="28" t="s">
        <v>229</v>
      </c>
      <c r="G71" s="29">
        <v>-44</v>
      </c>
      <c r="H71" s="29">
        <v>22.5</v>
      </c>
      <c r="I71" s="29">
        <v>990</v>
      </c>
      <c r="J71" s="29">
        <v>113</v>
      </c>
      <c r="K71" s="29">
        <v>22.5</v>
      </c>
      <c r="L71" s="29">
        <v>2542.5</v>
      </c>
      <c r="M71" s="27" t="s">
        <v>49</v>
      </c>
      <c r="N71" s="28" t="s">
        <v>50</v>
      </c>
      <c r="O71" s="28"/>
      <c r="P71" s="28"/>
      <c r="Q71" s="26"/>
    </row>
    <row r="72" spans="1:17" ht="18.95" customHeight="1" x14ac:dyDescent="0.2">
      <c r="A72" s="26">
        <v>44451</v>
      </c>
      <c r="B72" s="27" t="s">
        <v>359</v>
      </c>
      <c r="C72" s="27" t="s">
        <v>360</v>
      </c>
      <c r="D72" s="27" t="s">
        <v>269</v>
      </c>
      <c r="E72" s="28" t="s">
        <v>228</v>
      </c>
      <c r="F72" s="28" t="s">
        <v>229</v>
      </c>
      <c r="G72" s="29">
        <v>-32</v>
      </c>
      <c r="H72" s="29">
        <v>22.5</v>
      </c>
      <c r="I72" s="29">
        <v>720</v>
      </c>
      <c r="J72" s="29">
        <v>157</v>
      </c>
      <c r="K72" s="29">
        <v>22.5</v>
      </c>
      <c r="L72" s="29">
        <v>3532.5</v>
      </c>
      <c r="M72" s="27" t="s">
        <v>49</v>
      </c>
      <c r="N72" s="28" t="s">
        <v>50</v>
      </c>
      <c r="O72" s="28"/>
      <c r="P72" s="28"/>
      <c r="Q72" s="26"/>
    </row>
    <row r="73" spans="1:17" ht="18.95" customHeight="1" x14ac:dyDescent="0.2">
      <c r="A73" s="26">
        <v>44447</v>
      </c>
      <c r="B73" s="27" t="s">
        <v>359</v>
      </c>
      <c r="C73" s="27" t="s">
        <v>360</v>
      </c>
      <c r="D73" s="27" t="s">
        <v>270</v>
      </c>
      <c r="E73" s="28" t="s">
        <v>228</v>
      </c>
      <c r="F73" s="28" t="s">
        <v>229</v>
      </c>
      <c r="G73" s="29">
        <v>-40</v>
      </c>
      <c r="H73" s="29">
        <v>22.5</v>
      </c>
      <c r="I73" s="29">
        <v>900</v>
      </c>
      <c r="J73" s="29">
        <v>189</v>
      </c>
      <c r="K73" s="29">
        <v>22.5</v>
      </c>
      <c r="L73" s="29">
        <v>4252.5</v>
      </c>
      <c r="M73" s="27" t="s">
        <v>49</v>
      </c>
      <c r="N73" s="28" t="s">
        <v>50</v>
      </c>
      <c r="O73" s="28"/>
      <c r="P73" s="28"/>
      <c r="Q73" s="26"/>
    </row>
    <row r="74" spans="1:17" ht="18.95" customHeight="1" x14ac:dyDescent="0.2">
      <c r="A74" s="26">
        <v>44447</v>
      </c>
      <c r="B74" s="27" t="s">
        <v>359</v>
      </c>
      <c r="C74" s="27" t="s">
        <v>360</v>
      </c>
      <c r="D74" s="27" t="s">
        <v>270</v>
      </c>
      <c r="E74" s="28" t="s">
        <v>228</v>
      </c>
      <c r="F74" s="28" t="s">
        <v>229</v>
      </c>
      <c r="G74" s="29">
        <v>-28</v>
      </c>
      <c r="H74" s="29">
        <v>22.5</v>
      </c>
      <c r="I74" s="29">
        <v>630</v>
      </c>
      <c r="J74" s="29">
        <v>229</v>
      </c>
      <c r="K74" s="29">
        <v>22.5</v>
      </c>
      <c r="L74" s="29">
        <v>5152.5</v>
      </c>
      <c r="M74" s="27" t="s">
        <v>49</v>
      </c>
      <c r="N74" s="28" t="s">
        <v>50</v>
      </c>
      <c r="O74" s="28"/>
      <c r="P74" s="28"/>
      <c r="Q74" s="26"/>
    </row>
    <row r="75" spans="1:17" ht="18.95" customHeight="1" x14ac:dyDescent="0.2">
      <c r="A75" s="26">
        <v>44446</v>
      </c>
      <c r="B75" s="27" t="s">
        <v>359</v>
      </c>
      <c r="C75" s="27" t="s">
        <v>360</v>
      </c>
      <c r="D75" s="27" t="s">
        <v>271</v>
      </c>
      <c r="E75" s="28" t="s">
        <v>238</v>
      </c>
      <c r="F75" s="28" t="s">
        <v>239</v>
      </c>
      <c r="G75" s="29">
        <v>50</v>
      </c>
      <c r="H75" s="29">
        <v>22.5</v>
      </c>
      <c r="I75" s="29">
        <v>1125</v>
      </c>
      <c r="J75" s="29">
        <v>257</v>
      </c>
      <c r="K75" s="29">
        <v>22.5</v>
      </c>
      <c r="L75" s="29">
        <v>5782.5</v>
      </c>
      <c r="M75" s="27" t="s">
        <v>49</v>
      </c>
      <c r="N75" s="28" t="s">
        <v>50</v>
      </c>
      <c r="O75" s="28"/>
      <c r="P75" s="28"/>
      <c r="Q75" s="26"/>
    </row>
    <row r="76" spans="1:17" ht="18.95" customHeight="1" x14ac:dyDescent="0.2">
      <c r="A76" s="26">
        <v>44444</v>
      </c>
      <c r="B76" s="27" t="s">
        <v>359</v>
      </c>
      <c r="C76" s="27" t="s">
        <v>360</v>
      </c>
      <c r="D76" s="27" t="s">
        <v>272</v>
      </c>
      <c r="E76" s="28" t="s">
        <v>228</v>
      </c>
      <c r="F76" s="28" t="s">
        <v>229</v>
      </c>
      <c r="G76" s="29">
        <v>-44</v>
      </c>
      <c r="H76" s="29">
        <v>22.5</v>
      </c>
      <c r="I76" s="29">
        <v>990</v>
      </c>
      <c r="J76" s="29">
        <v>207</v>
      </c>
      <c r="K76" s="29">
        <v>22.5</v>
      </c>
      <c r="L76" s="29">
        <v>4657.5</v>
      </c>
      <c r="M76" s="27" t="s">
        <v>49</v>
      </c>
      <c r="N76" s="28" t="s">
        <v>50</v>
      </c>
      <c r="O76" s="28"/>
      <c r="P76" s="28"/>
      <c r="Q76" s="26"/>
    </row>
    <row r="77" spans="1:17" ht="18.95" customHeight="1" x14ac:dyDescent="0.2">
      <c r="A77" s="26">
        <v>44444</v>
      </c>
      <c r="B77" s="27" t="s">
        <v>359</v>
      </c>
      <c r="C77" s="27" t="s">
        <v>360</v>
      </c>
      <c r="D77" s="27" t="s">
        <v>272</v>
      </c>
      <c r="E77" s="28" t="s">
        <v>228</v>
      </c>
      <c r="F77" s="28" t="s">
        <v>229</v>
      </c>
      <c r="G77" s="29">
        <v>-32</v>
      </c>
      <c r="H77" s="29">
        <v>22.5</v>
      </c>
      <c r="I77" s="29">
        <v>720</v>
      </c>
      <c r="J77" s="29">
        <v>251</v>
      </c>
      <c r="K77" s="29">
        <v>22.5</v>
      </c>
      <c r="L77" s="29">
        <v>5647.5</v>
      </c>
      <c r="M77" s="27" t="s">
        <v>49</v>
      </c>
      <c r="N77" s="28" t="s">
        <v>50</v>
      </c>
      <c r="O77" s="28"/>
      <c r="P77" s="28"/>
      <c r="Q77" s="26"/>
    </row>
    <row r="78" spans="1:17" ht="18.95" customHeight="1" x14ac:dyDescent="0.2">
      <c r="A78" s="26">
        <v>44440</v>
      </c>
      <c r="B78" s="27" t="s">
        <v>359</v>
      </c>
      <c r="C78" s="27" t="s">
        <v>360</v>
      </c>
      <c r="D78" s="27" t="s">
        <v>273</v>
      </c>
      <c r="E78" s="28" t="s">
        <v>228</v>
      </c>
      <c r="F78" s="28" t="s">
        <v>229</v>
      </c>
      <c r="G78" s="29">
        <v>-40</v>
      </c>
      <c r="H78" s="29">
        <v>22.5</v>
      </c>
      <c r="I78" s="29">
        <v>900</v>
      </c>
      <c r="J78" s="29">
        <v>283</v>
      </c>
      <c r="K78" s="29">
        <v>22.5</v>
      </c>
      <c r="L78" s="29">
        <v>6367.5</v>
      </c>
      <c r="M78" s="27" t="s">
        <v>49</v>
      </c>
      <c r="N78" s="28" t="s">
        <v>50</v>
      </c>
      <c r="O78" s="28"/>
      <c r="P78" s="28"/>
      <c r="Q78" s="26"/>
    </row>
    <row r="79" spans="1:17" ht="18.95" customHeight="1" x14ac:dyDescent="0.2">
      <c r="A79" s="26">
        <v>44440</v>
      </c>
      <c r="B79" s="27" t="s">
        <v>359</v>
      </c>
      <c r="C79" s="27" t="s">
        <v>360</v>
      </c>
      <c r="D79" s="27" t="s">
        <v>273</v>
      </c>
      <c r="E79" s="28" t="s">
        <v>228</v>
      </c>
      <c r="F79" s="28" t="s">
        <v>229</v>
      </c>
      <c r="G79" s="29">
        <v>-28</v>
      </c>
      <c r="H79" s="29">
        <v>22.5</v>
      </c>
      <c r="I79" s="29">
        <v>630</v>
      </c>
      <c r="J79" s="29">
        <v>323</v>
      </c>
      <c r="K79" s="29">
        <v>22.5</v>
      </c>
      <c r="L79" s="29">
        <v>7267.5</v>
      </c>
      <c r="M79" s="27" t="s">
        <v>49</v>
      </c>
      <c r="N79" s="28" t="s">
        <v>50</v>
      </c>
      <c r="O79" s="28"/>
      <c r="P79" s="28"/>
      <c r="Q79" s="26"/>
    </row>
    <row r="80" spans="1:17" ht="18.95" customHeight="1" x14ac:dyDescent="0.2">
      <c r="A80" s="26">
        <v>44439</v>
      </c>
      <c r="B80" s="27" t="s">
        <v>359</v>
      </c>
      <c r="C80" s="27" t="s">
        <v>360</v>
      </c>
      <c r="D80" s="27" t="s">
        <v>274</v>
      </c>
      <c r="E80" s="28" t="s">
        <v>238</v>
      </c>
      <c r="F80" s="28" t="s">
        <v>239</v>
      </c>
      <c r="G80" s="29">
        <v>350</v>
      </c>
      <c r="H80" s="29">
        <v>22.5</v>
      </c>
      <c r="I80" s="29">
        <v>7875</v>
      </c>
      <c r="J80" s="29">
        <v>351</v>
      </c>
      <c r="K80" s="29">
        <v>22.5</v>
      </c>
      <c r="L80" s="29">
        <v>7897.5</v>
      </c>
      <c r="M80" s="27" t="s">
        <v>49</v>
      </c>
      <c r="N80" s="28" t="s">
        <v>50</v>
      </c>
      <c r="O80" s="28"/>
      <c r="P80" s="28"/>
      <c r="Q80" s="26"/>
    </row>
    <row r="81" spans="1:17" ht="18.95" customHeight="1" x14ac:dyDescent="0.2">
      <c r="A81" s="26">
        <v>44437</v>
      </c>
      <c r="B81" s="27" t="s">
        <v>359</v>
      </c>
      <c r="C81" s="27" t="s">
        <v>360</v>
      </c>
      <c r="D81" s="27" t="s">
        <v>275</v>
      </c>
      <c r="E81" s="28" t="s">
        <v>228</v>
      </c>
      <c r="F81" s="28" t="s">
        <v>229</v>
      </c>
      <c r="G81" s="29">
        <v>-44</v>
      </c>
      <c r="H81" s="29">
        <v>22.5</v>
      </c>
      <c r="I81" s="29">
        <v>990</v>
      </c>
      <c r="J81" s="29">
        <v>1</v>
      </c>
      <c r="K81" s="29">
        <v>22.5</v>
      </c>
      <c r="L81" s="29">
        <v>22.5</v>
      </c>
      <c r="M81" s="27" t="s">
        <v>49</v>
      </c>
      <c r="N81" s="28" t="s">
        <v>50</v>
      </c>
      <c r="O81" s="28"/>
      <c r="P81" s="28"/>
      <c r="Q81" s="26"/>
    </row>
    <row r="82" spans="1:17" ht="18.95" customHeight="1" x14ac:dyDescent="0.2">
      <c r="A82" s="26">
        <v>44437</v>
      </c>
      <c r="B82" s="27" t="s">
        <v>359</v>
      </c>
      <c r="C82" s="27" t="s">
        <v>360</v>
      </c>
      <c r="D82" s="27" t="s">
        <v>275</v>
      </c>
      <c r="E82" s="28" t="s">
        <v>228</v>
      </c>
      <c r="F82" s="28" t="s">
        <v>229</v>
      </c>
      <c r="G82" s="29">
        <v>-20</v>
      </c>
      <c r="H82" s="29">
        <v>22.5</v>
      </c>
      <c r="I82" s="29">
        <v>450</v>
      </c>
      <c r="J82" s="29">
        <v>45</v>
      </c>
      <c r="K82" s="29">
        <v>22.5</v>
      </c>
      <c r="L82" s="29">
        <v>1012.5</v>
      </c>
      <c r="M82" s="27" t="s">
        <v>49</v>
      </c>
      <c r="N82" s="28" t="s">
        <v>50</v>
      </c>
      <c r="O82" s="28"/>
      <c r="P82" s="28"/>
      <c r="Q82" s="26"/>
    </row>
    <row r="83" spans="1:17" ht="18.95" customHeight="1" x14ac:dyDescent="0.2">
      <c r="A83" s="26">
        <v>44433</v>
      </c>
      <c r="B83" s="27" t="s">
        <v>359</v>
      </c>
      <c r="C83" s="27" t="s">
        <v>360</v>
      </c>
      <c r="D83" s="27" t="s">
        <v>276</v>
      </c>
      <c r="E83" s="28" t="s">
        <v>228</v>
      </c>
      <c r="F83" s="28" t="s">
        <v>229</v>
      </c>
      <c r="G83" s="29">
        <v>-44</v>
      </c>
      <c r="H83" s="29">
        <v>22.5</v>
      </c>
      <c r="I83" s="29">
        <v>990</v>
      </c>
      <c r="J83" s="29">
        <v>65</v>
      </c>
      <c r="K83" s="29">
        <v>22.5</v>
      </c>
      <c r="L83" s="29">
        <v>1462.5</v>
      </c>
      <c r="M83" s="27" t="s">
        <v>49</v>
      </c>
      <c r="N83" s="28" t="s">
        <v>50</v>
      </c>
      <c r="O83" s="28"/>
      <c r="P83" s="28"/>
      <c r="Q83" s="26"/>
    </row>
    <row r="84" spans="1:17" ht="18.95" customHeight="1" x14ac:dyDescent="0.2">
      <c r="A84" s="26">
        <v>44433</v>
      </c>
      <c r="B84" s="27" t="s">
        <v>359</v>
      </c>
      <c r="C84" s="27" t="s">
        <v>360</v>
      </c>
      <c r="D84" s="27" t="s">
        <v>276</v>
      </c>
      <c r="E84" s="28" t="s">
        <v>228</v>
      </c>
      <c r="F84" s="28" t="s">
        <v>229</v>
      </c>
      <c r="G84" s="29">
        <v>-28</v>
      </c>
      <c r="H84" s="29">
        <v>22.5</v>
      </c>
      <c r="I84" s="29">
        <v>630</v>
      </c>
      <c r="J84" s="29">
        <v>109</v>
      </c>
      <c r="K84" s="29">
        <v>22.5</v>
      </c>
      <c r="L84" s="29">
        <v>2452.5</v>
      </c>
      <c r="M84" s="27" t="s">
        <v>49</v>
      </c>
      <c r="N84" s="28" t="s">
        <v>50</v>
      </c>
      <c r="O84" s="28"/>
      <c r="P84" s="28"/>
      <c r="Q84" s="26"/>
    </row>
    <row r="85" spans="1:17" ht="18.95" customHeight="1" x14ac:dyDescent="0.2">
      <c r="A85" s="26">
        <v>44430</v>
      </c>
      <c r="B85" s="27" t="s">
        <v>359</v>
      </c>
      <c r="C85" s="27" t="s">
        <v>360</v>
      </c>
      <c r="D85" s="27" t="s">
        <v>277</v>
      </c>
      <c r="E85" s="28" t="s">
        <v>228</v>
      </c>
      <c r="F85" s="28" t="s">
        <v>229</v>
      </c>
      <c r="G85" s="29">
        <v>-50</v>
      </c>
      <c r="H85" s="29">
        <v>22.5</v>
      </c>
      <c r="I85" s="29">
        <v>1125</v>
      </c>
      <c r="J85" s="29">
        <v>137</v>
      </c>
      <c r="K85" s="29">
        <v>22.5</v>
      </c>
      <c r="L85" s="29">
        <v>3082.5</v>
      </c>
      <c r="M85" s="27" t="s">
        <v>49</v>
      </c>
      <c r="N85" s="28" t="s">
        <v>50</v>
      </c>
      <c r="O85" s="28"/>
      <c r="P85" s="28"/>
      <c r="Q85" s="26"/>
    </row>
    <row r="86" spans="1:17" ht="18.95" customHeight="1" x14ac:dyDescent="0.2">
      <c r="A86" s="26">
        <v>44430</v>
      </c>
      <c r="B86" s="27" t="s">
        <v>359</v>
      </c>
      <c r="C86" s="27" t="s">
        <v>360</v>
      </c>
      <c r="D86" s="27" t="s">
        <v>277</v>
      </c>
      <c r="E86" s="28" t="s">
        <v>228</v>
      </c>
      <c r="F86" s="28" t="s">
        <v>229</v>
      </c>
      <c r="G86" s="29">
        <v>-36</v>
      </c>
      <c r="H86" s="29">
        <v>22.5</v>
      </c>
      <c r="I86" s="29">
        <v>810</v>
      </c>
      <c r="J86" s="29">
        <v>187</v>
      </c>
      <c r="K86" s="29">
        <v>22.5</v>
      </c>
      <c r="L86" s="29">
        <v>4207.5</v>
      </c>
      <c r="M86" s="27" t="s">
        <v>49</v>
      </c>
      <c r="N86" s="28" t="s">
        <v>50</v>
      </c>
      <c r="O86" s="28"/>
      <c r="P86" s="28"/>
      <c r="Q86" s="26"/>
    </row>
    <row r="87" spans="1:17" ht="18.95" customHeight="1" x14ac:dyDescent="0.2">
      <c r="A87" s="26">
        <v>44426</v>
      </c>
      <c r="B87" s="27" t="s">
        <v>359</v>
      </c>
      <c r="C87" s="27" t="s">
        <v>360</v>
      </c>
      <c r="D87" s="27" t="s">
        <v>278</v>
      </c>
      <c r="E87" s="28" t="s">
        <v>228</v>
      </c>
      <c r="F87" s="28" t="s">
        <v>229</v>
      </c>
      <c r="G87" s="29">
        <v>-50</v>
      </c>
      <c r="H87" s="29">
        <v>22.5</v>
      </c>
      <c r="I87" s="29">
        <v>1125</v>
      </c>
      <c r="J87" s="29">
        <v>223</v>
      </c>
      <c r="K87" s="29">
        <v>22.5</v>
      </c>
      <c r="L87" s="29">
        <v>5017.5</v>
      </c>
      <c r="M87" s="27" t="s">
        <v>49</v>
      </c>
      <c r="N87" s="28" t="s">
        <v>50</v>
      </c>
      <c r="O87" s="28"/>
      <c r="P87" s="28"/>
      <c r="Q87" s="26"/>
    </row>
    <row r="88" spans="1:17" ht="18.95" customHeight="1" x14ac:dyDescent="0.2">
      <c r="A88" s="26">
        <v>44425</v>
      </c>
      <c r="B88" s="27" t="s">
        <v>359</v>
      </c>
      <c r="C88" s="27" t="s">
        <v>360</v>
      </c>
      <c r="D88" s="27" t="s">
        <v>279</v>
      </c>
      <c r="E88" s="28" t="s">
        <v>238</v>
      </c>
      <c r="F88" s="28" t="s">
        <v>239</v>
      </c>
      <c r="G88" s="29">
        <v>75</v>
      </c>
      <c r="H88" s="29">
        <v>22.5</v>
      </c>
      <c r="I88" s="29">
        <v>1687.5</v>
      </c>
      <c r="J88" s="29">
        <v>273</v>
      </c>
      <c r="K88" s="29">
        <v>22.5</v>
      </c>
      <c r="L88" s="29">
        <v>6142.5</v>
      </c>
      <c r="M88" s="27" t="s">
        <v>49</v>
      </c>
      <c r="N88" s="28" t="s">
        <v>50</v>
      </c>
      <c r="O88" s="28"/>
      <c r="P88" s="28"/>
      <c r="Q88" s="26"/>
    </row>
    <row r="89" spans="1:17" ht="18.95" customHeight="1" x14ac:dyDescent="0.2">
      <c r="A89" s="26">
        <v>44424</v>
      </c>
      <c r="B89" s="27" t="s">
        <v>359</v>
      </c>
      <c r="C89" s="27" t="s">
        <v>360</v>
      </c>
      <c r="D89" s="27" t="s">
        <v>280</v>
      </c>
      <c r="E89" s="28" t="s">
        <v>228</v>
      </c>
      <c r="F89" s="28" t="s">
        <v>229</v>
      </c>
      <c r="G89" s="29">
        <v>-24</v>
      </c>
      <c r="H89" s="29">
        <v>22.5</v>
      </c>
      <c r="I89" s="29">
        <v>540</v>
      </c>
      <c r="J89" s="29">
        <v>198</v>
      </c>
      <c r="K89" s="29">
        <v>22.5</v>
      </c>
      <c r="L89" s="29">
        <v>4455</v>
      </c>
      <c r="M89" s="27" t="s">
        <v>49</v>
      </c>
      <c r="N89" s="28" t="s">
        <v>50</v>
      </c>
      <c r="O89" s="28"/>
      <c r="P89" s="28"/>
      <c r="Q89" s="26"/>
    </row>
    <row r="90" spans="1:17" ht="18.95" customHeight="1" x14ac:dyDescent="0.2">
      <c r="A90" s="26">
        <v>44419</v>
      </c>
      <c r="B90" s="27" t="s">
        <v>359</v>
      </c>
      <c r="C90" s="27" t="s">
        <v>360</v>
      </c>
      <c r="D90" s="27" t="s">
        <v>281</v>
      </c>
      <c r="E90" s="28" t="s">
        <v>228</v>
      </c>
      <c r="F90" s="28" t="s">
        <v>229</v>
      </c>
      <c r="G90" s="29">
        <v>-50</v>
      </c>
      <c r="H90" s="29">
        <v>22.5</v>
      </c>
      <c r="I90" s="29">
        <v>1125</v>
      </c>
      <c r="J90" s="29">
        <v>222</v>
      </c>
      <c r="K90" s="29">
        <v>22.5</v>
      </c>
      <c r="L90" s="29">
        <v>4995</v>
      </c>
      <c r="M90" s="27" t="s">
        <v>49</v>
      </c>
      <c r="N90" s="28" t="s">
        <v>50</v>
      </c>
      <c r="O90" s="28"/>
      <c r="P90" s="28"/>
      <c r="Q90" s="26"/>
    </row>
    <row r="91" spans="1:17" ht="18.95" customHeight="1" x14ac:dyDescent="0.2">
      <c r="A91" s="26">
        <v>44419</v>
      </c>
      <c r="B91" s="27" t="s">
        <v>359</v>
      </c>
      <c r="C91" s="27" t="s">
        <v>360</v>
      </c>
      <c r="D91" s="27" t="s">
        <v>281</v>
      </c>
      <c r="E91" s="28" t="s">
        <v>228</v>
      </c>
      <c r="F91" s="28" t="s">
        <v>229</v>
      </c>
      <c r="G91" s="29">
        <v>-28</v>
      </c>
      <c r="H91" s="29">
        <v>22.5</v>
      </c>
      <c r="I91" s="29">
        <v>630</v>
      </c>
      <c r="J91" s="29">
        <v>272</v>
      </c>
      <c r="K91" s="29">
        <v>22.5</v>
      </c>
      <c r="L91" s="29">
        <v>6120</v>
      </c>
      <c r="M91" s="27" t="s">
        <v>49</v>
      </c>
      <c r="N91" s="28" t="s">
        <v>50</v>
      </c>
      <c r="O91" s="28"/>
      <c r="P91" s="28"/>
      <c r="Q91" s="26"/>
    </row>
    <row r="92" spans="1:17" ht="18.95" customHeight="1" x14ac:dyDescent="0.2">
      <c r="A92" s="26">
        <v>44418</v>
      </c>
      <c r="B92" s="27" t="s">
        <v>359</v>
      </c>
      <c r="C92" s="27" t="s">
        <v>360</v>
      </c>
      <c r="D92" s="27" t="s">
        <v>282</v>
      </c>
      <c r="E92" s="28" t="s">
        <v>238</v>
      </c>
      <c r="F92" s="28" t="s">
        <v>239</v>
      </c>
      <c r="G92" s="29">
        <v>250</v>
      </c>
      <c r="H92" s="29">
        <v>22.5</v>
      </c>
      <c r="I92" s="29">
        <v>5625</v>
      </c>
      <c r="J92" s="29">
        <v>300</v>
      </c>
      <c r="K92" s="29">
        <v>22.5</v>
      </c>
      <c r="L92" s="29">
        <v>6750</v>
      </c>
      <c r="M92" s="27" t="s">
        <v>49</v>
      </c>
      <c r="N92" s="28" t="s">
        <v>50</v>
      </c>
      <c r="O92" s="28"/>
      <c r="P92" s="28"/>
      <c r="Q92" s="26"/>
    </row>
    <row r="93" spans="1:17" ht="18.95" customHeight="1" x14ac:dyDescent="0.2">
      <c r="A93" s="26">
        <v>44416</v>
      </c>
      <c r="B93" s="27" t="s">
        <v>359</v>
      </c>
      <c r="C93" s="27" t="s">
        <v>360</v>
      </c>
      <c r="D93" s="27" t="s">
        <v>283</v>
      </c>
      <c r="E93" s="28" t="s">
        <v>228</v>
      </c>
      <c r="F93" s="28" t="s">
        <v>229</v>
      </c>
      <c r="G93" s="29">
        <v>-40</v>
      </c>
      <c r="H93" s="29">
        <v>22.5</v>
      </c>
      <c r="I93" s="29">
        <v>900</v>
      </c>
      <c r="J93" s="29">
        <v>50</v>
      </c>
      <c r="K93" s="29">
        <v>22.5</v>
      </c>
      <c r="L93" s="29">
        <v>1125</v>
      </c>
      <c r="M93" s="27" t="s">
        <v>49</v>
      </c>
      <c r="N93" s="28" t="s">
        <v>50</v>
      </c>
      <c r="O93" s="28"/>
      <c r="P93" s="28"/>
      <c r="Q93" s="26"/>
    </row>
    <row r="94" spans="1:17" ht="18.95" customHeight="1" x14ac:dyDescent="0.2">
      <c r="A94" s="26">
        <v>44416</v>
      </c>
      <c r="B94" s="27" t="s">
        <v>359</v>
      </c>
      <c r="C94" s="27" t="s">
        <v>360</v>
      </c>
      <c r="D94" s="27" t="s">
        <v>283</v>
      </c>
      <c r="E94" s="28" t="s">
        <v>228</v>
      </c>
      <c r="F94" s="28" t="s">
        <v>229</v>
      </c>
      <c r="G94" s="29">
        <v>-20</v>
      </c>
      <c r="H94" s="29">
        <v>22.5</v>
      </c>
      <c r="I94" s="29">
        <v>450</v>
      </c>
      <c r="J94" s="29">
        <v>90</v>
      </c>
      <c r="K94" s="29">
        <v>22.5</v>
      </c>
      <c r="L94" s="29">
        <v>2025</v>
      </c>
      <c r="M94" s="27" t="s">
        <v>49</v>
      </c>
      <c r="N94" s="28" t="s">
        <v>50</v>
      </c>
      <c r="O94" s="28"/>
      <c r="P94" s="28"/>
      <c r="Q94" s="26"/>
    </row>
    <row r="95" spans="1:17" ht="18.95" customHeight="1" x14ac:dyDescent="0.2">
      <c r="A95" s="26">
        <v>44412</v>
      </c>
      <c r="B95" s="27" t="s">
        <v>359</v>
      </c>
      <c r="C95" s="27" t="s">
        <v>360</v>
      </c>
      <c r="D95" s="27" t="s">
        <v>284</v>
      </c>
      <c r="E95" s="28" t="s">
        <v>228</v>
      </c>
      <c r="F95" s="28" t="s">
        <v>229</v>
      </c>
      <c r="G95" s="29">
        <v>-44</v>
      </c>
      <c r="H95" s="29">
        <v>22.5</v>
      </c>
      <c r="I95" s="29">
        <v>990</v>
      </c>
      <c r="J95" s="29">
        <v>110</v>
      </c>
      <c r="K95" s="29">
        <v>22.5</v>
      </c>
      <c r="L95" s="29">
        <v>2475</v>
      </c>
      <c r="M95" s="27" t="s">
        <v>49</v>
      </c>
      <c r="N95" s="28" t="s">
        <v>50</v>
      </c>
      <c r="O95" s="28"/>
      <c r="P95" s="28"/>
      <c r="Q95" s="26"/>
    </row>
    <row r="96" spans="1:17" ht="18.95" customHeight="1" x14ac:dyDescent="0.2">
      <c r="A96" s="26">
        <v>44412</v>
      </c>
      <c r="B96" s="27" t="s">
        <v>359</v>
      </c>
      <c r="C96" s="27" t="s">
        <v>360</v>
      </c>
      <c r="D96" s="27" t="s">
        <v>284</v>
      </c>
      <c r="E96" s="28" t="s">
        <v>228</v>
      </c>
      <c r="F96" s="28" t="s">
        <v>229</v>
      </c>
      <c r="G96" s="29">
        <v>-20</v>
      </c>
      <c r="H96" s="29">
        <v>22.5</v>
      </c>
      <c r="I96" s="29">
        <v>450</v>
      </c>
      <c r="J96" s="29">
        <v>154</v>
      </c>
      <c r="K96" s="29">
        <v>22.5</v>
      </c>
      <c r="L96" s="29">
        <v>3465</v>
      </c>
      <c r="M96" s="27" t="s">
        <v>49</v>
      </c>
      <c r="N96" s="28" t="s">
        <v>50</v>
      </c>
      <c r="O96" s="28"/>
      <c r="P96" s="28"/>
      <c r="Q96" s="26"/>
    </row>
    <row r="97" spans="1:17" ht="18.95" customHeight="1" x14ac:dyDescent="0.2">
      <c r="A97" s="26">
        <v>44411</v>
      </c>
      <c r="B97" s="27" t="s">
        <v>359</v>
      </c>
      <c r="C97" s="27" t="s">
        <v>360</v>
      </c>
      <c r="D97" s="27" t="s">
        <v>285</v>
      </c>
      <c r="E97" s="28" t="s">
        <v>238</v>
      </c>
      <c r="F97" s="28" t="s">
        <v>239</v>
      </c>
      <c r="G97" s="29">
        <v>50</v>
      </c>
      <c r="H97" s="29">
        <v>22.5</v>
      </c>
      <c r="I97" s="29">
        <v>1125</v>
      </c>
      <c r="J97" s="29">
        <v>174</v>
      </c>
      <c r="K97" s="29">
        <v>22.5</v>
      </c>
      <c r="L97" s="29">
        <v>3915</v>
      </c>
      <c r="M97" s="27" t="s">
        <v>49</v>
      </c>
      <c r="N97" s="28" t="s">
        <v>50</v>
      </c>
      <c r="O97" s="28"/>
      <c r="P97" s="28"/>
      <c r="Q97" s="26"/>
    </row>
    <row r="98" spans="1:17" ht="18.95" customHeight="1" x14ac:dyDescent="0.2">
      <c r="A98" s="26">
        <v>44409</v>
      </c>
      <c r="B98" s="27" t="s">
        <v>359</v>
      </c>
      <c r="C98" s="27" t="s">
        <v>360</v>
      </c>
      <c r="D98" s="27" t="s">
        <v>286</v>
      </c>
      <c r="E98" s="28" t="s">
        <v>228</v>
      </c>
      <c r="F98" s="28" t="s">
        <v>229</v>
      </c>
      <c r="G98" s="29">
        <v>-40</v>
      </c>
      <c r="H98" s="29">
        <v>22.5</v>
      </c>
      <c r="I98" s="29">
        <v>900</v>
      </c>
      <c r="J98" s="29">
        <v>124</v>
      </c>
      <c r="K98" s="29">
        <v>22.5</v>
      </c>
      <c r="L98" s="29">
        <v>2790</v>
      </c>
      <c r="M98" s="27" t="s">
        <v>49</v>
      </c>
      <c r="N98" s="28" t="s">
        <v>50</v>
      </c>
      <c r="O98" s="28"/>
      <c r="P98" s="28"/>
      <c r="Q98" s="26"/>
    </row>
    <row r="99" spans="1:17" ht="18.95" customHeight="1" x14ac:dyDescent="0.2">
      <c r="A99" s="26">
        <v>44409</v>
      </c>
      <c r="B99" s="27" t="s">
        <v>359</v>
      </c>
      <c r="C99" s="27" t="s">
        <v>360</v>
      </c>
      <c r="D99" s="27" t="s">
        <v>286</v>
      </c>
      <c r="E99" s="28" t="s">
        <v>228</v>
      </c>
      <c r="F99" s="28" t="s">
        <v>229</v>
      </c>
      <c r="G99" s="29">
        <v>-20</v>
      </c>
      <c r="H99" s="29">
        <v>22.5</v>
      </c>
      <c r="I99" s="29">
        <v>450</v>
      </c>
      <c r="J99" s="29">
        <v>164</v>
      </c>
      <c r="K99" s="29">
        <v>22.5</v>
      </c>
      <c r="L99" s="29">
        <v>3690</v>
      </c>
      <c r="M99" s="27" t="s">
        <v>49</v>
      </c>
      <c r="N99" s="28" t="s">
        <v>50</v>
      </c>
      <c r="O99" s="28"/>
      <c r="P99" s="28"/>
      <c r="Q99" s="26"/>
    </row>
    <row r="100" spans="1:17" ht="18.95" customHeight="1" x14ac:dyDescent="0.2">
      <c r="A100" s="26">
        <v>44405</v>
      </c>
      <c r="B100" s="27" t="s">
        <v>359</v>
      </c>
      <c r="C100" s="27" t="s">
        <v>360</v>
      </c>
      <c r="D100" s="27" t="s">
        <v>287</v>
      </c>
      <c r="E100" s="28" t="s">
        <v>228</v>
      </c>
      <c r="F100" s="28" t="s">
        <v>229</v>
      </c>
      <c r="G100" s="29">
        <v>-36</v>
      </c>
      <c r="H100" s="29">
        <v>22.5</v>
      </c>
      <c r="I100" s="29">
        <v>810</v>
      </c>
      <c r="J100" s="29">
        <v>184</v>
      </c>
      <c r="K100" s="29">
        <v>22.5</v>
      </c>
      <c r="L100" s="29">
        <v>4140</v>
      </c>
      <c r="M100" s="27" t="s">
        <v>49</v>
      </c>
      <c r="N100" s="28" t="s">
        <v>50</v>
      </c>
      <c r="O100" s="28"/>
      <c r="P100" s="28"/>
      <c r="Q100" s="26"/>
    </row>
    <row r="101" spans="1:17" ht="18.95" customHeight="1" x14ac:dyDescent="0.2">
      <c r="A101" s="26">
        <v>44405</v>
      </c>
      <c r="B101" s="27" t="s">
        <v>359</v>
      </c>
      <c r="C101" s="27" t="s">
        <v>360</v>
      </c>
      <c r="D101" s="27" t="s">
        <v>287</v>
      </c>
      <c r="E101" s="28" t="s">
        <v>228</v>
      </c>
      <c r="F101" s="28" t="s">
        <v>229</v>
      </c>
      <c r="G101" s="29">
        <v>-24</v>
      </c>
      <c r="H101" s="29">
        <v>22.5</v>
      </c>
      <c r="I101" s="29">
        <v>540</v>
      </c>
      <c r="J101" s="29">
        <v>220</v>
      </c>
      <c r="K101" s="29">
        <v>22.5</v>
      </c>
      <c r="L101" s="29">
        <v>4950</v>
      </c>
      <c r="M101" s="27" t="s">
        <v>49</v>
      </c>
      <c r="N101" s="28" t="s">
        <v>50</v>
      </c>
      <c r="O101" s="28"/>
      <c r="P101" s="28"/>
      <c r="Q101" s="26"/>
    </row>
    <row r="102" spans="1:17" ht="18.95" customHeight="1" x14ac:dyDescent="0.2">
      <c r="A102" s="26">
        <v>44404</v>
      </c>
      <c r="B102" s="27" t="s">
        <v>359</v>
      </c>
      <c r="C102" s="27" t="s">
        <v>360</v>
      </c>
      <c r="D102" s="27" t="s">
        <v>288</v>
      </c>
      <c r="E102" s="28" t="s">
        <v>238</v>
      </c>
      <c r="F102" s="28" t="s">
        <v>239</v>
      </c>
      <c r="G102" s="29">
        <v>200</v>
      </c>
      <c r="H102" s="29">
        <v>22.5</v>
      </c>
      <c r="I102" s="29">
        <v>4500</v>
      </c>
      <c r="J102" s="29">
        <v>244</v>
      </c>
      <c r="K102" s="29">
        <v>22.5</v>
      </c>
      <c r="L102" s="29">
        <v>5490</v>
      </c>
      <c r="M102" s="27" t="s">
        <v>49</v>
      </c>
      <c r="N102" s="28" t="s">
        <v>50</v>
      </c>
      <c r="O102" s="28"/>
      <c r="P102" s="28"/>
      <c r="Q102" s="26"/>
    </row>
    <row r="103" spans="1:17" ht="18.95" customHeight="1" x14ac:dyDescent="0.2">
      <c r="A103" s="26">
        <v>44402</v>
      </c>
      <c r="B103" s="27" t="s">
        <v>359</v>
      </c>
      <c r="C103" s="27" t="s">
        <v>360</v>
      </c>
      <c r="D103" s="27" t="s">
        <v>289</v>
      </c>
      <c r="E103" s="28" t="s">
        <v>228</v>
      </c>
      <c r="F103" s="28" t="s">
        <v>229</v>
      </c>
      <c r="G103" s="29">
        <v>-36</v>
      </c>
      <c r="H103" s="29">
        <v>22.5</v>
      </c>
      <c r="I103" s="29">
        <v>810</v>
      </c>
      <c r="J103" s="29">
        <v>44</v>
      </c>
      <c r="K103" s="29">
        <v>22.5</v>
      </c>
      <c r="L103" s="29">
        <v>990</v>
      </c>
      <c r="M103" s="27" t="s">
        <v>49</v>
      </c>
      <c r="N103" s="28" t="s">
        <v>50</v>
      </c>
      <c r="O103" s="28"/>
      <c r="P103" s="28"/>
      <c r="Q103" s="26"/>
    </row>
    <row r="104" spans="1:17" ht="18.95" customHeight="1" x14ac:dyDescent="0.2">
      <c r="A104" s="26">
        <v>44402</v>
      </c>
      <c r="B104" s="27" t="s">
        <v>359</v>
      </c>
      <c r="C104" s="27" t="s">
        <v>360</v>
      </c>
      <c r="D104" s="27" t="s">
        <v>289</v>
      </c>
      <c r="E104" s="28" t="s">
        <v>228</v>
      </c>
      <c r="F104" s="28" t="s">
        <v>229</v>
      </c>
      <c r="G104" s="29">
        <v>-28</v>
      </c>
      <c r="H104" s="29">
        <v>22.5</v>
      </c>
      <c r="I104" s="29">
        <v>630</v>
      </c>
      <c r="J104" s="29">
        <v>80</v>
      </c>
      <c r="K104" s="29">
        <v>22.5</v>
      </c>
      <c r="L104" s="29">
        <v>1800</v>
      </c>
      <c r="M104" s="27" t="s">
        <v>49</v>
      </c>
      <c r="N104" s="28" t="s">
        <v>50</v>
      </c>
      <c r="O104" s="28"/>
      <c r="P104" s="28"/>
      <c r="Q104" s="26"/>
    </row>
    <row r="105" spans="1:17" ht="18.95" customHeight="1" x14ac:dyDescent="0.2">
      <c r="A105" s="26">
        <v>44398</v>
      </c>
      <c r="B105" s="27" t="s">
        <v>359</v>
      </c>
      <c r="C105" s="27" t="s">
        <v>360</v>
      </c>
      <c r="D105" s="27" t="s">
        <v>290</v>
      </c>
      <c r="E105" s="28" t="s">
        <v>228</v>
      </c>
      <c r="F105" s="28" t="s">
        <v>229</v>
      </c>
      <c r="G105" s="29">
        <v>-36</v>
      </c>
      <c r="H105" s="29">
        <v>22.5</v>
      </c>
      <c r="I105" s="29">
        <v>810</v>
      </c>
      <c r="J105" s="29">
        <v>108</v>
      </c>
      <c r="K105" s="29">
        <v>22.5</v>
      </c>
      <c r="L105" s="29">
        <v>2430</v>
      </c>
      <c r="M105" s="27" t="s">
        <v>49</v>
      </c>
      <c r="N105" s="28" t="s">
        <v>50</v>
      </c>
      <c r="O105" s="28"/>
      <c r="P105" s="28"/>
      <c r="Q105" s="26"/>
    </row>
    <row r="106" spans="1:17" ht="18.95" customHeight="1" x14ac:dyDescent="0.2">
      <c r="A106" s="26">
        <v>44398</v>
      </c>
      <c r="B106" s="27" t="s">
        <v>359</v>
      </c>
      <c r="C106" s="27" t="s">
        <v>360</v>
      </c>
      <c r="D106" s="27" t="s">
        <v>290</v>
      </c>
      <c r="E106" s="28" t="s">
        <v>228</v>
      </c>
      <c r="F106" s="28" t="s">
        <v>229</v>
      </c>
      <c r="G106" s="29">
        <v>-24</v>
      </c>
      <c r="H106" s="29">
        <v>22.5</v>
      </c>
      <c r="I106" s="29">
        <v>540</v>
      </c>
      <c r="J106" s="29">
        <v>144</v>
      </c>
      <c r="K106" s="29">
        <v>22.5</v>
      </c>
      <c r="L106" s="29">
        <v>3240</v>
      </c>
      <c r="M106" s="27" t="s">
        <v>49</v>
      </c>
      <c r="N106" s="28" t="s">
        <v>50</v>
      </c>
      <c r="O106" s="28"/>
      <c r="P106" s="28"/>
      <c r="Q106" s="26"/>
    </row>
    <row r="107" spans="1:17" ht="18.95" customHeight="1" x14ac:dyDescent="0.2">
      <c r="A107" s="26">
        <v>44397</v>
      </c>
      <c r="B107" s="27" t="s">
        <v>359</v>
      </c>
      <c r="C107" s="27" t="s">
        <v>360</v>
      </c>
      <c r="D107" s="27" t="s">
        <v>291</v>
      </c>
      <c r="E107" s="28" t="s">
        <v>238</v>
      </c>
      <c r="F107" s="28" t="s">
        <v>239</v>
      </c>
      <c r="G107" s="29">
        <v>150</v>
      </c>
      <c r="H107" s="29">
        <v>22.5</v>
      </c>
      <c r="I107" s="29">
        <v>3375</v>
      </c>
      <c r="J107" s="29">
        <v>168</v>
      </c>
      <c r="K107" s="29">
        <v>22.5</v>
      </c>
      <c r="L107" s="29">
        <v>3780</v>
      </c>
      <c r="M107" s="27" t="s">
        <v>49</v>
      </c>
      <c r="N107" s="28" t="s">
        <v>50</v>
      </c>
      <c r="O107" s="28"/>
      <c r="P107" s="28"/>
      <c r="Q107" s="26"/>
    </row>
    <row r="108" spans="1:17" ht="18.95" customHeight="1" x14ac:dyDescent="0.2">
      <c r="A108" s="26">
        <v>44395</v>
      </c>
      <c r="B108" s="27" t="s">
        <v>359</v>
      </c>
      <c r="C108" s="27" t="s">
        <v>360</v>
      </c>
      <c r="D108" s="27" t="s">
        <v>292</v>
      </c>
      <c r="E108" s="28" t="s">
        <v>228</v>
      </c>
      <c r="F108" s="28" t="s">
        <v>229</v>
      </c>
      <c r="G108" s="29">
        <v>-32</v>
      </c>
      <c r="H108" s="29">
        <v>22.5</v>
      </c>
      <c r="I108" s="29">
        <v>720</v>
      </c>
      <c r="J108" s="29">
        <v>18</v>
      </c>
      <c r="K108" s="29">
        <v>22.5</v>
      </c>
      <c r="L108" s="29">
        <v>405</v>
      </c>
      <c r="M108" s="27" t="s">
        <v>49</v>
      </c>
      <c r="N108" s="28" t="s">
        <v>50</v>
      </c>
      <c r="O108" s="28"/>
      <c r="P108" s="28"/>
      <c r="Q108" s="26"/>
    </row>
    <row r="109" spans="1:17" ht="18.95" customHeight="1" x14ac:dyDescent="0.2">
      <c r="A109" s="26">
        <v>44395</v>
      </c>
      <c r="B109" s="27" t="s">
        <v>359</v>
      </c>
      <c r="C109" s="27" t="s">
        <v>360</v>
      </c>
      <c r="D109" s="27" t="s">
        <v>292</v>
      </c>
      <c r="E109" s="28" t="s">
        <v>228</v>
      </c>
      <c r="F109" s="28" t="s">
        <v>229</v>
      </c>
      <c r="G109" s="29">
        <v>-28</v>
      </c>
      <c r="H109" s="29">
        <v>22.5</v>
      </c>
      <c r="I109" s="29">
        <v>630</v>
      </c>
      <c r="J109" s="29">
        <v>50</v>
      </c>
      <c r="K109" s="29">
        <v>22.5</v>
      </c>
      <c r="L109" s="29">
        <v>1125</v>
      </c>
      <c r="M109" s="27" t="s">
        <v>49</v>
      </c>
      <c r="N109" s="28" t="s">
        <v>50</v>
      </c>
      <c r="O109" s="28"/>
      <c r="P109" s="28"/>
      <c r="Q109" s="26"/>
    </row>
    <row r="110" spans="1:17" ht="18.95" customHeight="1" x14ac:dyDescent="0.2">
      <c r="A110" s="26">
        <v>44390</v>
      </c>
      <c r="B110" s="27" t="s">
        <v>359</v>
      </c>
      <c r="C110" s="27" t="s">
        <v>360</v>
      </c>
      <c r="D110" s="27" t="s">
        <v>293</v>
      </c>
      <c r="E110" s="28" t="s">
        <v>228</v>
      </c>
      <c r="F110" s="28" t="s">
        <v>229</v>
      </c>
      <c r="G110" s="29">
        <v>-16</v>
      </c>
      <c r="H110" s="29">
        <v>22.5</v>
      </c>
      <c r="I110" s="29">
        <v>360</v>
      </c>
      <c r="J110" s="29">
        <v>78</v>
      </c>
      <c r="K110" s="29">
        <v>22.5</v>
      </c>
      <c r="L110" s="29">
        <v>1755</v>
      </c>
      <c r="M110" s="27" t="s">
        <v>49</v>
      </c>
      <c r="N110" s="28" t="s">
        <v>50</v>
      </c>
      <c r="O110" s="28"/>
      <c r="P110" s="28"/>
      <c r="Q110" s="26"/>
    </row>
    <row r="111" spans="1:17" ht="18.95" customHeight="1" x14ac:dyDescent="0.2">
      <c r="A111" s="26">
        <v>44390</v>
      </c>
      <c r="B111" s="27" t="s">
        <v>359</v>
      </c>
      <c r="C111" s="27" t="s">
        <v>360</v>
      </c>
      <c r="D111" s="27" t="s">
        <v>293</v>
      </c>
      <c r="E111" s="28" t="s">
        <v>228</v>
      </c>
      <c r="F111" s="28" t="s">
        <v>229</v>
      </c>
      <c r="G111" s="29">
        <v>-12</v>
      </c>
      <c r="H111" s="29">
        <v>22.5</v>
      </c>
      <c r="I111" s="29">
        <v>270</v>
      </c>
      <c r="J111" s="29">
        <v>94</v>
      </c>
      <c r="K111" s="29">
        <v>22.5</v>
      </c>
      <c r="L111" s="29">
        <v>2115</v>
      </c>
      <c r="M111" s="27" t="s">
        <v>49</v>
      </c>
      <c r="N111" s="28" t="s">
        <v>50</v>
      </c>
      <c r="O111" s="28"/>
      <c r="P111" s="28"/>
      <c r="Q111" s="26"/>
    </row>
    <row r="112" spans="1:17" ht="18.95" customHeight="1" x14ac:dyDescent="0.2">
      <c r="A112" s="26">
        <v>44388</v>
      </c>
      <c r="B112" s="27" t="s">
        <v>359</v>
      </c>
      <c r="C112" s="27" t="s">
        <v>360</v>
      </c>
      <c r="D112" s="27" t="s">
        <v>294</v>
      </c>
      <c r="E112" s="28" t="s">
        <v>238</v>
      </c>
      <c r="F112" s="28" t="s">
        <v>239</v>
      </c>
      <c r="G112" s="29">
        <v>160</v>
      </c>
      <c r="H112" s="29">
        <v>22.5</v>
      </c>
      <c r="I112" s="29">
        <v>3600</v>
      </c>
      <c r="J112" s="29">
        <v>106</v>
      </c>
      <c r="K112" s="29">
        <v>22.5</v>
      </c>
      <c r="L112" s="29">
        <v>2385</v>
      </c>
      <c r="M112" s="27" t="s">
        <v>49</v>
      </c>
      <c r="N112" s="28" t="s">
        <v>50</v>
      </c>
      <c r="O112" s="28"/>
      <c r="P112" s="28"/>
      <c r="Q112" s="26"/>
    </row>
    <row r="113" spans="1:17" ht="18.95" customHeight="1" x14ac:dyDescent="0.2">
      <c r="A113" s="26">
        <v>44388</v>
      </c>
      <c r="B113" s="27" t="s">
        <v>359</v>
      </c>
      <c r="C113" s="27" t="s">
        <v>360</v>
      </c>
      <c r="D113" s="27" t="s">
        <v>295</v>
      </c>
      <c r="E113" s="28" t="s">
        <v>228</v>
      </c>
      <c r="F113" s="28" t="s">
        <v>229</v>
      </c>
      <c r="G113" s="29">
        <v>-32</v>
      </c>
      <c r="H113" s="29">
        <v>0</v>
      </c>
      <c r="I113" s="29">
        <v>0</v>
      </c>
      <c r="J113" s="29">
        <v>-54</v>
      </c>
      <c r="K113" s="29">
        <v>22.5</v>
      </c>
      <c r="L113" s="29">
        <v>0</v>
      </c>
      <c r="M113" s="27" t="s">
        <v>49</v>
      </c>
      <c r="N113" s="28" t="s">
        <v>50</v>
      </c>
      <c r="O113" s="28"/>
      <c r="P113" s="28"/>
      <c r="Q113" s="26"/>
    </row>
    <row r="114" spans="1:17" ht="18.95" customHeight="1" x14ac:dyDescent="0.2">
      <c r="A114" s="26">
        <v>44388</v>
      </c>
      <c r="B114" s="27" t="s">
        <v>359</v>
      </c>
      <c r="C114" s="27" t="s">
        <v>360</v>
      </c>
      <c r="D114" s="27" t="s">
        <v>295</v>
      </c>
      <c r="E114" s="28" t="s">
        <v>228</v>
      </c>
      <c r="F114" s="28" t="s">
        <v>229</v>
      </c>
      <c r="G114" s="29">
        <v>-28</v>
      </c>
      <c r="H114" s="29">
        <v>22.5</v>
      </c>
      <c r="I114" s="29">
        <v>630</v>
      </c>
      <c r="J114" s="29">
        <v>-22</v>
      </c>
      <c r="K114" s="29">
        <v>22.5</v>
      </c>
      <c r="L114" s="29">
        <v>0</v>
      </c>
      <c r="M114" s="27" t="s">
        <v>49</v>
      </c>
      <c r="N114" s="28" t="s">
        <v>50</v>
      </c>
      <c r="O114" s="28"/>
      <c r="P114" s="28"/>
      <c r="Q114" s="26"/>
    </row>
    <row r="115" spans="1:17" ht="18.95" customHeight="1" x14ac:dyDescent="0.2">
      <c r="A115" s="26">
        <v>44384</v>
      </c>
      <c r="B115" s="27" t="s">
        <v>359</v>
      </c>
      <c r="C115" s="27" t="s">
        <v>360</v>
      </c>
      <c r="D115" s="27" t="s">
        <v>296</v>
      </c>
      <c r="E115" s="28" t="s">
        <v>228</v>
      </c>
      <c r="F115" s="28" t="s">
        <v>229</v>
      </c>
      <c r="G115" s="29">
        <v>-28</v>
      </c>
      <c r="H115" s="29">
        <v>22.5</v>
      </c>
      <c r="I115" s="29">
        <v>630</v>
      </c>
      <c r="J115" s="29">
        <v>6</v>
      </c>
      <c r="K115" s="29">
        <v>22.5</v>
      </c>
      <c r="L115" s="29">
        <v>135</v>
      </c>
      <c r="M115" s="27" t="s">
        <v>49</v>
      </c>
      <c r="N115" s="28" t="s">
        <v>50</v>
      </c>
      <c r="O115" s="28"/>
      <c r="P115" s="28"/>
      <c r="Q115" s="26"/>
    </row>
    <row r="116" spans="1:17" ht="18.95" customHeight="1" x14ac:dyDescent="0.2">
      <c r="A116" s="26">
        <v>44384</v>
      </c>
      <c r="B116" s="27" t="s">
        <v>359</v>
      </c>
      <c r="C116" s="27" t="s">
        <v>360</v>
      </c>
      <c r="D116" s="27" t="s">
        <v>296</v>
      </c>
      <c r="E116" s="28" t="s">
        <v>228</v>
      </c>
      <c r="F116" s="28" t="s">
        <v>229</v>
      </c>
      <c r="G116" s="29">
        <v>-24</v>
      </c>
      <c r="H116" s="29">
        <v>22.5</v>
      </c>
      <c r="I116" s="29">
        <v>540</v>
      </c>
      <c r="J116" s="29">
        <v>34</v>
      </c>
      <c r="K116" s="29">
        <v>22.5</v>
      </c>
      <c r="L116" s="29">
        <v>765</v>
      </c>
      <c r="M116" s="27" t="s">
        <v>49</v>
      </c>
      <c r="N116" s="28" t="s">
        <v>50</v>
      </c>
      <c r="O116" s="28"/>
      <c r="P116" s="28"/>
      <c r="Q116" s="26"/>
    </row>
    <row r="117" spans="1:17" ht="18.95" customHeight="1" x14ac:dyDescent="0.2">
      <c r="A117" s="26">
        <v>44381</v>
      </c>
      <c r="B117" s="27" t="s">
        <v>359</v>
      </c>
      <c r="C117" s="27" t="s">
        <v>360</v>
      </c>
      <c r="D117" s="27" t="s">
        <v>297</v>
      </c>
      <c r="E117" s="28" t="s">
        <v>228</v>
      </c>
      <c r="F117" s="28" t="s">
        <v>229</v>
      </c>
      <c r="G117" s="29">
        <v>-32</v>
      </c>
      <c r="H117" s="29">
        <v>22.5</v>
      </c>
      <c r="I117" s="29">
        <v>720</v>
      </c>
      <c r="J117" s="29">
        <v>58</v>
      </c>
      <c r="K117" s="29">
        <v>22.5</v>
      </c>
      <c r="L117" s="29">
        <v>1305</v>
      </c>
      <c r="M117" s="27" t="s">
        <v>49</v>
      </c>
      <c r="N117" s="28" t="s">
        <v>50</v>
      </c>
      <c r="O117" s="28"/>
      <c r="P117" s="28"/>
      <c r="Q117" s="26"/>
    </row>
    <row r="118" spans="1:17" ht="18.95" customHeight="1" x14ac:dyDescent="0.2">
      <c r="A118" s="26">
        <v>44381</v>
      </c>
      <c r="B118" s="27" t="s">
        <v>359</v>
      </c>
      <c r="C118" s="27" t="s">
        <v>360</v>
      </c>
      <c r="D118" s="27" t="s">
        <v>297</v>
      </c>
      <c r="E118" s="28" t="s">
        <v>228</v>
      </c>
      <c r="F118" s="28" t="s">
        <v>229</v>
      </c>
      <c r="G118" s="29">
        <v>-36</v>
      </c>
      <c r="H118" s="29">
        <v>22.5</v>
      </c>
      <c r="I118" s="29">
        <v>810</v>
      </c>
      <c r="J118" s="29">
        <v>90</v>
      </c>
      <c r="K118" s="29">
        <v>22.5</v>
      </c>
      <c r="L118" s="29">
        <v>2025</v>
      </c>
      <c r="M118" s="27" t="s">
        <v>49</v>
      </c>
      <c r="N118" s="28" t="s">
        <v>50</v>
      </c>
      <c r="O118" s="28"/>
      <c r="P118" s="28"/>
      <c r="Q118" s="26"/>
    </row>
    <row r="119" spans="1:17" ht="18.95" customHeight="1" x14ac:dyDescent="0.2">
      <c r="A119" s="26">
        <v>44377</v>
      </c>
      <c r="B119" s="27" t="s">
        <v>359</v>
      </c>
      <c r="C119" s="27" t="s">
        <v>360</v>
      </c>
      <c r="D119" s="27" t="s">
        <v>368</v>
      </c>
      <c r="E119" s="28" t="s">
        <v>47</v>
      </c>
      <c r="F119" s="28" t="s">
        <v>222</v>
      </c>
      <c r="G119" s="29">
        <v>6</v>
      </c>
      <c r="H119" s="29">
        <v>22.5</v>
      </c>
      <c r="I119" s="29">
        <v>135</v>
      </c>
      <c r="J119" s="29">
        <v>126</v>
      </c>
      <c r="K119" s="29">
        <v>22.5</v>
      </c>
      <c r="L119" s="29">
        <v>2835</v>
      </c>
      <c r="M119" s="27" t="s">
        <v>49</v>
      </c>
      <c r="N119" s="28" t="s">
        <v>50</v>
      </c>
      <c r="O119" s="28"/>
      <c r="P119" s="28"/>
      <c r="Q119" s="26"/>
    </row>
    <row r="120" spans="1:17" ht="18.95" customHeight="1" x14ac:dyDescent="0.2">
      <c r="A120" s="26">
        <v>44377</v>
      </c>
      <c r="B120" s="27" t="s">
        <v>359</v>
      </c>
      <c r="C120" s="27" t="s">
        <v>360</v>
      </c>
      <c r="D120" s="27" t="s">
        <v>298</v>
      </c>
      <c r="E120" s="28" t="s">
        <v>228</v>
      </c>
      <c r="F120" s="28" t="s">
        <v>229</v>
      </c>
      <c r="G120" s="29">
        <v>-20</v>
      </c>
      <c r="H120" s="29">
        <v>22.5</v>
      </c>
      <c r="I120" s="29">
        <v>450</v>
      </c>
      <c r="J120" s="29">
        <v>120</v>
      </c>
      <c r="K120" s="29">
        <v>22.5</v>
      </c>
      <c r="L120" s="29">
        <v>2700</v>
      </c>
      <c r="M120" s="27" t="s">
        <v>49</v>
      </c>
      <c r="N120" s="28" t="s">
        <v>50</v>
      </c>
      <c r="O120" s="28"/>
      <c r="P120" s="28"/>
      <c r="Q120" s="26"/>
    </row>
    <row r="121" spans="1:17" ht="18.95" customHeight="1" x14ac:dyDescent="0.2">
      <c r="A121" s="26">
        <v>44376</v>
      </c>
      <c r="B121" s="27" t="s">
        <v>359</v>
      </c>
      <c r="C121" s="27" t="s">
        <v>360</v>
      </c>
      <c r="D121" s="27" t="s">
        <v>299</v>
      </c>
      <c r="E121" s="28" t="s">
        <v>238</v>
      </c>
      <c r="F121" s="28" t="s">
        <v>239</v>
      </c>
      <c r="G121" s="29">
        <v>80</v>
      </c>
      <c r="H121" s="29">
        <v>22.5</v>
      </c>
      <c r="I121" s="29">
        <v>1800</v>
      </c>
      <c r="J121" s="29">
        <v>140</v>
      </c>
      <c r="K121" s="29">
        <v>22.5</v>
      </c>
      <c r="L121" s="29">
        <v>3150</v>
      </c>
      <c r="M121" s="27" t="s">
        <v>49</v>
      </c>
      <c r="N121" s="28" t="s">
        <v>50</v>
      </c>
      <c r="O121" s="28"/>
      <c r="P121" s="28"/>
      <c r="Q121" s="26"/>
    </row>
    <row r="122" spans="1:17" ht="18.95" customHeight="1" x14ac:dyDescent="0.2">
      <c r="A122" s="26">
        <v>44374</v>
      </c>
      <c r="B122" s="27" t="s">
        <v>359</v>
      </c>
      <c r="C122" s="27" t="s">
        <v>360</v>
      </c>
      <c r="D122" s="27" t="s">
        <v>300</v>
      </c>
      <c r="E122" s="28" t="s">
        <v>228</v>
      </c>
      <c r="F122" s="28" t="s">
        <v>229</v>
      </c>
      <c r="G122" s="29">
        <v>-24</v>
      </c>
      <c r="H122" s="29">
        <v>22.5</v>
      </c>
      <c r="I122" s="29">
        <v>540</v>
      </c>
      <c r="J122" s="29">
        <v>60</v>
      </c>
      <c r="K122" s="29">
        <v>22.5</v>
      </c>
      <c r="L122" s="29">
        <v>1350</v>
      </c>
      <c r="M122" s="27" t="s">
        <v>49</v>
      </c>
      <c r="N122" s="28" t="s">
        <v>50</v>
      </c>
      <c r="O122" s="28"/>
      <c r="P122" s="28"/>
      <c r="Q122" s="26"/>
    </row>
    <row r="123" spans="1:17" ht="18.95" customHeight="1" x14ac:dyDescent="0.2">
      <c r="A123" s="26">
        <v>44371</v>
      </c>
      <c r="B123" s="27" t="s">
        <v>359</v>
      </c>
      <c r="C123" s="27" t="s">
        <v>360</v>
      </c>
      <c r="D123" s="27" t="s">
        <v>220</v>
      </c>
      <c r="E123" s="28" t="s">
        <v>47</v>
      </c>
      <c r="F123" s="28" t="s">
        <v>48</v>
      </c>
      <c r="G123" s="29">
        <v>-6</v>
      </c>
      <c r="H123" s="29">
        <v>22.5</v>
      </c>
      <c r="I123" s="29">
        <v>135</v>
      </c>
      <c r="J123" s="29">
        <v>84</v>
      </c>
      <c r="K123" s="29">
        <v>22.5</v>
      </c>
      <c r="L123" s="29">
        <v>1890</v>
      </c>
      <c r="M123" s="27" t="s">
        <v>49</v>
      </c>
      <c r="N123" s="28" t="s">
        <v>50</v>
      </c>
      <c r="O123" s="28"/>
      <c r="P123" s="28"/>
      <c r="Q123" s="26"/>
    </row>
    <row r="124" spans="1:17" ht="18.95" customHeight="1" x14ac:dyDescent="0.2">
      <c r="A124" s="26">
        <v>44370</v>
      </c>
      <c r="B124" s="27" t="s">
        <v>359</v>
      </c>
      <c r="C124" s="27" t="s">
        <v>360</v>
      </c>
      <c r="D124" s="27" t="s">
        <v>301</v>
      </c>
      <c r="E124" s="28" t="s">
        <v>228</v>
      </c>
      <c r="F124" s="28" t="s">
        <v>229</v>
      </c>
      <c r="G124" s="29">
        <v>-20</v>
      </c>
      <c r="H124" s="29">
        <v>22.5</v>
      </c>
      <c r="I124" s="29">
        <v>450</v>
      </c>
      <c r="J124" s="29">
        <v>90</v>
      </c>
      <c r="K124" s="29">
        <v>22.5</v>
      </c>
      <c r="L124" s="29">
        <v>2025</v>
      </c>
      <c r="M124" s="27" t="s">
        <v>49</v>
      </c>
      <c r="N124" s="28" t="s">
        <v>50</v>
      </c>
      <c r="O124" s="28"/>
      <c r="P124" s="28"/>
      <c r="Q124" s="26"/>
    </row>
    <row r="125" spans="1:17" ht="18.95" customHeight="1" x14ac:dyDescent="0.2">
      <c r="A125" s="26">
        <v>44369</v>
      </c>
      <c r="B125" s="27" t="s">
        <v>359</v>
      </c>
      <c r="C125" s="27" t="s">
        <v>360</v>
      </c>
      <c r="D125" s="27" t="s">
        <v>369</v>
      </c>
      <c r="E125" s="28" t="s">
        <v>238</v>
      </c>
      <c r="F125" s="28" t="s">
        <v>239</v>
      </c>
      <c r="G125" s="29">
        <v>100</v>
      </c>
      <c r="H125" s="29">
        <v>22.5</v>
      </c>
      <c r="I125" s="29">
        <v>2250</v>
      </c>
      <c r="J125" s="29">
        <v>110</v>
      </c>
      <c r="K125" s="29">
        <v>22.5</v>
      </c>
      <c r="L125" s="29">
        <v>2475</v>
      </c>
      <c r="M125" s="27" t="s">
        <v>49</v>
      </c>
      <c r="N125" s="28" t="s">
        <v>50</v>
      </c>
      <c r="O125" s="28"/>
      <c r="P125" s="28"/>
      <c r="Q125" s="26"/>
    </row>
    <row r="126" spans="1:17" ht="18.95" customHeight="1" x14ac:dyDescent="0.2">
      <c r="A126" s="26">
        <v>44367</v>
      </c>
      <c r="B126" s="27" t="s">
        <v>359</v>
      </c>
      <c r="C126" s="27" t="s">
        <v>360</v>
      </c>
      <c r="D126" s="27" t="s">
        <v>302</v>
      </c>
      <c r="E126" s="28" t="s">
        <v>228</v>
      </c>
      <c r="F126" s="28" t="s">
        <v>229</v>
      </c>
      <c r="G126" s="29">
        <v>-28</v>
      </c>
      <c r="H126" s="29">
        <v>22.5</v>
      </c>
      <c r="I126" s="29">
        <v>630</v>
      </c>
      <c r="J126" s="29">
        <v>10</v>
      </c>
      <c r="K126" s="29">
        <v>22.5</v>
      </c>
      <c r="L126" s="29">
        <v>225</v>
      </c>
      <c r="M126" s="27" t="s">
        <v>49</v>
      </c>
      <c r="N126" s="28" t="s">
        <v>50</v>
      </c>
      <c r="O126" s="28"/>
      <c r="P126" s="28"/>
      <c r="Q126" s="26"/>
    </row>
    <row r="127" spans="1:17" ht="18.95" customHeight="1" x14ac:dyDescent="0.2">
      <c r="A127" s="26">
        <v>44363</v>
      </c>
      <c r="B127" s="27" t="s">
        <v>359</v>
      </c>
      <c r="C127" s="27" t="s">
        <v>360</v>
      </c>
      <c r="D127" s="27" t="s">
        <v>303</v>
      </c>
      <c r="E127" s="28" t="s">
        <v>228</v>
      </c>
      <c r="F127" s="28" t="s">
        <v>229</v>
      </c>
      <c r="G127" s="29">
        <v>-28</v>
      </c>
      <c r="H127" s="29">
        <v>22.5</v>
      </c>
      <c r="I127" s="29">
        <v>630</v>
      </c>
      <c r="J127" s="29">
        <v>38</v>
      </c>
      <c r="K127" s="29">
        <v>22.5</v>
      </c>
      <c r="L127" s="29">
        <v>855</v>
      </c>
      <c r="M127" s="27" t="s">
        <v>49</v>
      </c>
      <c r="N127" s="28" t="s">
        <v>50</v>
      </c>
      <c r="O127" s="28"/>
      <c r="P127" s="28"/>
      <c r="Q127" s="26"/>
    </row>
    <row r="128" spans="1:17" ht="18.95" customHeight="1" x14ac:dyDescent="0.2">
      <c r="A128" s="26">
        <v>44362</v>
      </c>
      <c r="B128" s="27" t="s">
        <v>359</v>
      </c>
      <c r="C128" s="27" t="s">
        <v>360</v>
      </c>
      <c r="D128" s="27" t="s">
        <v>370</v>
      </c>
      <c r="E128" s="28" t="s">
        <v>238</v>
      </c>
      <c r="F128" s="28" t="s">
        <v>239</v>
      </c>
      <c r="G128" s="29">
        <v>25</v>
      </c>
      <c r="H128" s="29">
        <v>22.5</v>
      </c>
      <c r="I128" s="29">
        <v>562.5</v>
      </c>
      <c r="J128" s="29">
        <v>66</v>
      </c>
      <c r="K128" s="29">
        <v>22.5</v>
      </c>
      <c r="L128" s="29">
        <v>1485</v>
      </c>
      <c r="M128" s="27" t="s">
        <v>49</v>
      </c>
      <c r="N128" s="28" t="s">
        <v>50</v>
      </c>
      <c r="O128" s="28"/>
      <c r="P128" s="28"/>
      <c r="Q128" s="26"/>
    </row>
    <row r="129" spans="1:17" ht="18.95" customHeight="1" x14ac:dyDescent="0.2">
      <c r="A129" s="26">
        <v>44360</v>
      </c>
      <c r="B129" s="27" t="s">
        <v>359</v>
      </c>
      <c r="C129" s="27" t="s">
        <v>360</v>
      </c>
      <c r="D129" s="27" t="s">
        <v>304</v>
      </c>
      <c r="E129" s="28" t="s">
        <v>228</v>
      </c>
      <c r="F129" s="28" t="s">
        <v>229</v>
      </c>
      <c r="G129" s="29">
        <v>-32</v>
      </c>
      <c r="H129" s="29">
        <v>22.5</v>
      </c>
      <c r="I129" s="29">
        <v>720</v>
      </c>
      <c r="J129" s="29">
        <v>41</v>
      </c>
      <c r="K129" s="29">
        <v>22.5</v>
      </c>
      <c r="L129" s="29">
        <v>922.5</v>
      </c>
      <c r="M129" s="27" t="s">
        <v>49</v>
      </c>
      <c r="N129" s="28" t="s">
        <v>50</v>
      </c>
      <c r="O129" s="28"/>
      <c r="P129" s="28"/>
      <c r="Q129" s="26"/>
    </row>
    <row r="130" spans="1:17" ht="18.95" customHeight="1" x14ac:dyDescent="0.2">
      <c r="A130" s="26">
        <v>44356</v>
      </c>
      <c r="B130" s="27" t="s">
        <v>359</v>
      </c>
      <c r="C130" s="27" t="s">
        <v>360</v>
      </c>
      <c r="D130" s="27" t="s">
        <v>305</v>
      </c>
      <c r="E130" s="28" t="s">
        <v>228</v>
      </c>
      <c r="F130" s="28" t="s">
        <v>229</v>
      </c>
      <c r="G130" s="29">
        <v>-28</v>
      </c>
      <c r="H130" s="29">
        <v>22.5</v>
      </c>
      <c r="I130" s="29">
        <v>630</v>
      </c>
      <c r="J130" s="29">
        <v>73</v>
      </c>
      <c r="K130" s="29">
        <v>22.5</v>
      </c>
      <c r="L130" s="29">
        <v>1642.5</v>
      </c>
      <c r="M130" s="27" t="s">
        <v>49</v>
      </c>
      <c r="N130" s="28" t="s">
        <v>50</v>
      </c>
      <c r="O130" s="28"/>
      <c r="P130" s="28"/>
      <c r="Q130" s="26"/>
    </row>
    <row r="131" spans="1:17" ht="18.95" customHeight="1" x14ac:dyDescent="0.2">
      <c r="A131" s="26">
        <v>44355</v>
      </c>
      <c r="B131" s="27" t="s">
        <v>359</v>
      </c>
      <c r="C131" s="27" t="s">
        <v>360</v>
      </c>
      <c r="D131" s="27" t="s">
        <v>306</v>
      </c>
      <c r="E131" s="28" t="s">
        <v>238</v>
      </c>
      <c r="F131" s="28" t="s">
        <v>239</v>
      </c>
      <c r="G131" s="29">
        <v>75</v>
      </c>
      <c r="H131" s="29">
        <v>22.5</v>
      </c>
      <c r="I131" s="29">
        <v>1687.5</v>
      </c>
      <c r="J131" s="29">
        <v>101</v>
      </c>
      <c r="K131" s="29">
        <v>22.5</v>
      </c>
      <c r="L131" s="29">
        <v>2272.5</v>
      </c>
      <c r="M131" s="27" t="s">
        <v>49</v>
      </c>
      <c r="N131" s="28" t="s">
        <v>50</v>
      </c>
      <c r="O131" s="28"/>
      <c r="P131" s="28"/>
      <c r="Q131" s="26"/>
    </row>
    <row r="132" spans="1:17" ht="18.95" customHeight="1" x14ac:dyDescent="0.2">
      <c r="A132" s="26">
        <v>44353</v>
      </c>
      <c r="B132" s="27" t="s">
        <v>359</v>
      </c>
      <c r="C132" s="27" t="s">
        <v>360</v>
      </c>
      <c r="D132" s="27" t="s">
        <v>307</v>
      </c>
      <c r="E132" s="28" t="s">
        <v>228</v>
      </c>
      <c r="F132" s="28" t="s">
        <v>229</v>
      </c>
      <c r="G132" s="29">
        <v>-28</v>
      </c>
      <c r="H132" s="29">
        <v>22.5</v>
      </c>
      <c r="I132" s="29">
        <v>630</v>
      </c>
      <c r="J132" s="29">
        <v>26</v>
      </c>
      <c r="K132" s="29">
        <v>22.5</v>
      </c>
      <c r="L132" s="29">
        <v>585</v>
      </c>
      <c r="M132" s="27" t="s">
        <v>49</v>
      </c>
      <c r="N132" s="28" t="s">
        <v>50</v>
      </c>
      <c r="O132" s="28"/>
      <c r="P132" s="28"/>
      <c r="Q132" s="26"/>
    </row>
    <row r="133" spans="1:17" ht="18.95" customHeight="1" x14ac:dyDescent="0.2">
      <c r="A133" s="26">
        <v>44349</v>
      </c>
      <c r="B133" s="27" t="s">
        <v>359</v>
      </c>
      <c r="C133" s="27" t="s">
        <v>360</v>
      </c>
      <c r="D133" s="27" t="s">
        <v>308</v>
      </c>
      <c r="E133" s="28" t="s">
        <v>228</v>
      </c>
      <c r="F133" s="28" t="s">
        <v>229</v>
      </c>
      <c r="G133" s="29">
        <v>-32</v>
      </c>
      <c r="H133" s="29">
        <v>22.5</v>
      </c>
      <c r="I133" s="29">
        <v>720</v>
      </c>
      <c r="J133" s="29">
        <v>54</v>
      </c>
      <c r="K133" s="29">
        <v>22.5</v>
      </c>
      <c r="L133" s="29">
        <v>1215</v>
      </c>
      <c r="M133" s="27" t="s">
        <v>49</v>
      </c>
      <c r="N133" s="28" t="s">
        <v>50</v>
      </c>
      <c r="O133" s="28"/>
      <c r="P133" s="28"/>
      <c r="Q133" s="26"/>
    </row>
    <row r="134" spans="1:17" ht="18.95" customHeight="1" x14ac:dyDescent="0.2">
      <c r="A134" s="26">
        <v>44346</v>
      </c>
      <c r="B134" s="27" t="s">
        <v>359</v>
      </c>
      <c r="C134" s="27" t="s">
        <v>360</v>
      </c>
      <c r="D134" s="27" t="s">
        <v>309</v>
      </c>
      <c r="E134" s="28" t="s">
        <v>228</v>
      </c>
      <c r="F134" s="28" t="s">
        <v>229</v>
      </c>
      <c r="G134" s="29">
        <v>-28</v>
      </c>
      <c r="H134" s="29">
        <v>22.5</v>
      </c>
      <c r="I134" s="29">
        <v>630</v>
      </c>
      <c r="J134" s="29">
        <v>86</v>
      </c>
      <c r="K134" s="29">
        <v>22.5</v>
      </c>
      <c r="L134" s="29">
        <v>1935</v>
      </c>
      <c r="M134" s="27" t="s">
        <v>49</v>
      </c>
      <c r="N134" s="28" t="s">
        <v>50</v>
      </c>
      <c r="O134" s="28"/>
      <c r="P134" s="28"/>
      <c r="Q134" s="26"/>
    </row>
    <row r="135" spans="1:17" ht="18.95" customHeight="1" x14ac:dyDescent="0.2">
      <c r="A135" s="26">
        <v>44343</v>
      </c>
      <c r="B135" s="27" t="s">
        <v>359</v>
      </c>
      <c r="C135" s="27" t="s">
        <v>360</v>
      </c>
      <c r="D135" s="27" t="s">
        <v>371</v>
      </c>
      <c r="E135" s="28" t="s">
        <v>238</v>
      </c>
      <c r="F135" s="28" t="s">
        <v>239</v>
      </c>
      <c r="G135" s="29">
        <v>90</v>
      </c>
      <c r="H135" s="29">
        <v>22.5</v>
      </c>
      <c r="I135" s="29">
        <v>2025</v>
      </c>
      <c r="J135" s="29">
        <v>114</v>
      </c>
      <c r="K135" s="29">
        <v>22.5</v>
      </c>
      <c r="L135" s="29">
        <v>2565</v>
      </c>
      <c r="M135" s="27" t="s">
        <v>49</v>
      </c>
      <c r="N135" s="28" t="s">
        <v>50</v>
      </c>
      <c r="O135" s="28"/>
      <c r="P135" s="28"/>
      <c r="Q135" s="26"/>
    </row>
    <row r="136" spans="1:17" ht="18.95" customHeight="1" x14ac:dyDescent="0.2">
      <c r="A136" s="26">
        <v>44342</v>
      </c>
      <c r="B136" s="27" t="s">
        <v>359</v>
      </c>
      <c r="C136" s="27" t="s">
        <v>360</v>
      </c>
      <c r="D136" s="27" t="s">
        <v>310</v>
      </c>
      <c r="E136" s="28" t="s">
        <v>228</v>
      </c>
      <c r="F136" s="28" t="s">
        <v>229</v>
      </c>
      <c r="G136" s="29">
        <v>-28</v>
      </c>
      <c r="H136" s="29">
        <v>22.5</v>
      </c>
      <c r="I136" s="29">
        <v>630</v>
      </c>
      <c r="J136" s="29">
        <v>24</v>
      </c>
      <c r="K136" s="29">
        <v>22.5</v>
      </c>
      <c r="L136" s="29">
        <v>540</v>
      </c>
      <c r="M136" s="27" t="s">
        <v>49</v>
      </c>
      <c r="N136" s="28" t="s">
        <v>50</v>
      </c>
      <c r="O136" s="28"/>
      <c r="P136" s="28"/>
      <c r="Q136" s="26"/>
    </row>
    <row r="137" spans="1:17" ht="18.95" customHeight="1" x14ac:dyDescent="0.2">
      <c r="A137" s="26">
        <v>44339</v>
      </c>
      <c r="B137" s="27" t="s">
        <v>359</v>
      </c>
      <c r="C137" s="27" t="s">
        <v>360</v>
      </c>
      <c r="D137" s="27" t="s">
        <v>311</v>
      </c>
      <c r="E137" s="28" t="s">
        <v>228</v>
      </c>
      <c r="F137" s="28" t="s">
        <v>229</v>
      </c>
      <c r="G137" s="29">
        <v>-36</v>
      </c>
      <c r="H137" s="29">
        <v>22.5</v>
      </c>
      <c r="I137" s="29">
        <v>810</v>
      </c>
      <c r="J137" s="29">
        <v>52</v>
      </c>
      <c r="K137" s="29">
        <v>22.5</v>
      </c>
      <c r="L137" s="29">
        <v>1170</v>
      </c>
      <c r="M137" s="27" t="s">
        <v>49</v>
      </c>
      <c r="N137" s="28" t="s">
        <v>50</v>
      </c>
      <c r="O137" s="28"/>
      <c r="P137" s="28"/>
      <c r="Q137" s="26"/>
    </row>
    <row r="138" spans="1:17" ht="18.95" customHeight="1" x14ac:dyDescent="0.2">
      <c r="A138" s="26">
        <v>44335</v>
      </c>
      <c r="B138" s="27" t="s">
        <v>359</v>
      </c>
      <c r="C138" s="27" t="s">
        <v>360</v>
      </c>
      <c r="D138" s="27" t="s">
        <v>312</v>
      </c>
      <c r="E138" s="28" t="s">
        <v>228</v>
      </c>
      <c r="F138" s="28" t="s">
        <v>229</v>
      </c>
      <c r="G138" s="29">
        <v>-32</v>
      </c>
      <c r="H138" s="29">
        <v>22.5</v>
      </c>
      <c r="I138" s="29">
        <v>720</v>
      </c>
      <c r="J138" s="29">
        <v>88</v>
      </c>
      <c r="K138" s="29">
        <v>22.5</v>
      </c>
      <c r="L138" s="29">
        <v>1980</v>
      </c>
      <c r="M138" s="27" t="s">
        <v>49</v>
      </c>
      <c r="N138" s="28" t="s">
        <v>50</v>
      </c>
      <c r="O138" s="28"/>
      <c r="P138" s="28"/>
      <c r="Q138" s="26"/>
    </row>
    <row r="139" spans="1:17" ht="18.95" customHeight="1" x14ac:dyDescent="0.2">
      <c r="A139" s="26">
        <v>44334</v>
      </c>
      <c r="B139" s="27" t="s">
        <v>359</v>
      </c>
      <c r="C139" s="27" t="s">
        <v>360</v>
      </c>
      <c r="D139" s="27" t="s">
        <v>372</v>
      </c>
      <c r="E139" s="28" t="s">
        <v>238</v>
      </c>
      <c r="F139" s="28" t="s">
        <v>239</v>
      </c>
      <c r="G139" s="29">
        <v>85</v>
      </c>
      <c r="H139" s="29">
        <v>22.5</v>
      </c>
      <c r="I139" s="29">
        <v>1912.5</v>
      </c>
      <c r="J139" s="29">
        <v>120</v>
      </c>
      <c r="K139" s="29">
        <v>22.5</v>
      </c>
      <c r="L139" s="29">
        <v>2700</v>
      </c>
      <c r="M139" s="27" t="s">
        <v>49</v>
      </c>
      <c r="N139" s="28" t="s">
        <v>50</v>
      </c>
      <c r="O139" s="28"/>
      <c r="P139" s="28"/>
      <c r="Q139" s="26"/>
    </row>
    <row r="140" spans="1:17" ht="18.95" customHeight="1" x14ac:dyDescent="0.2">
      <c r="A140" s="26">
        <v>44332</v>
      </c>
      <c r="B140" s="27" t="s">
        <v>359</v>
      </c>
      <c r="C140" s="27" t="s">
        <v>360</v>
      </c>
      <c r="D140" s="27" t="s">
        <v>313</v>
      </c>
      <c r="E140" s="28" t="s">
        <v>228</v>
      </c>
      <c r="F140" s="28" t="s">
        <v>229</v>
      </c>
      <c r="G140" s="29">
        <v>-36</v>
      </c>
      <c r="H140" s="29">
        <v>22.5</v>
      </c>
      <c r="I140" s="29">
        <v>810</v>
      </c>
      <c r="J140" s="29">
        <v>35</v>
      </c>
      <c r="K140" s="29">
        <v>22.5</v>
      </c>
      <c r="L140" s="29">
        <v>787.5</v>
      </c>
      <c r="M140" s="27" t="s">
        <v>49</v>
      </c>
      <c r="N140" s="28" t="s">
        <v>50</v>
      </c>
      <c r="O140" s="28"/>
      <c r="P140" s="28"/>
      <c r="Q140" s="26"/>
    </row>
    <row r="141" spans="1:17" ht="18.95" customHeight="1" x14ac:dyDescent="0.2">
      <c r="A141" s="26">
        <v>44327</v>
      </c>
      <c r="B141" s="27" t="s">
        <v>359</v>
      </c>
      <c r="C141" s="27" t="s">
        <v>360</v>
      </c>
      <c r="D141" s="27" t="s">
        <v>314</v>
      </c>
      <c r="E141" s="28" t="s">
        <v>228</v>
      </c>
      <c r="F141" s="28" t="s">
        <v>229</v>
      </c>
      <c r="G141" s="29">
        <v>-30</v>
      </c>
      <c r="H141" s="29">
        <v>22.5</v>
      </c>
      <c r="I141" s="29">
        <v>675</v>
      </c>
      <c r="J141" s="29">
        <v>71</v>
      </c>
      <c r="K141" s="29">
        <v>22.5</v>
      </c>
      <c r="L141" s="29">
        <v>1597.5</v>
      </c>
      <c r="M141" s="27" t="s">
        <v>49</v>
      </c>
      <c r="N141" s="28" t="s">
        <v>50</v>
      </c>
      <c r="O141" s="28"/>
      <c r="P141" s="28"/>
      <c r="Q141" s="26"/>
    </row>
    <row r="142" spans="1:17" ht="18.95" customHeight="1" x14ac:dyDescent="0.2">
      <c r="A142" s="26">
        <v>44327</v>
      </c>
      <c r="B142" s="27" t="s">
        <v>359</v>
      </c>
      <c r="C142" s="27" t="s">
        <v>360</v>
      </c>
      <c r="D142" s="27" t="s">
        <v>315</v>
      </c>
      <c r="E142" s="28" t="s">
        <v>238</v>
      </c>
      <c r="F142" s="28" t="s">
        <v>239</v>
      </c>
      <c r="G142" s="29">
        <v>100</v>
      </c>
      <c r="H142" s="29">
        <v>22.5</v>
      </c>
      <c r="I142" s="29">
        <v>2250</v>
      </c>
      <c r="J142" s="29">
        <v>101</v>
      </c>
      <c r="K142" s="29">
        <v>22.5</v>
      </c>
      <c r="L142" s="29">
        <v>2272.5</v>
      </c>
      <c r="M142" s="27" t="s">
        <v>49</v>
      </c>
      <c r="N142" s="28" t="s">
        <v>50</v>
      </c>
      <c r="O142" s="28"/>
      <c r="P142" s="28"/>
      <c r="Q142" s="26"/>
    </row>
    <row r="143" spans="1:17" ht="18.95" customHeight="1" x14ac:dyDescent="0.2">
      <c r="A143" s="26">
        <v>44325</v>
      </c>
      <c r="B143" s="27" t="s">
        <v>359</v>
      </c>
      <c r="C143" s="27" t="s">
        <v>360</v>
      </c>
      <c r="D143" s="27" t="s">
        <v>316</v>
      </c>
      <c r="E143" s="28" t="s">
        <v>228</v>
      </c>
      <c r="F143" s="28" t="s">
        <v>229</v>
      </c>
      <c r="G143" s="29">
        <v>-24</v>
      </c>
      <c r="H143" s="29">
        <v>22.5</v>
      </c>
      <c r="I143" s="29">
        <v>540</v>
      </c>
      <c r="J143" s="29">
        <v>1</v>
      </c>
      <c r="K143" s="29">
        <v>22.5</v>
      </c>
      <c r="L143" s="29">
        <v>22.5</v>
      </c>
      <c r="M143" s="27" t="s">
        <v>49</v>
      </c>
      <c r="N143" s="28" t="s">
        <v>50</v>
      </c>
      <c r="O143" s="28"/>
      <c r="P143" s="28"/>
      <c r="Q143" s="26"/>
    </row>
    <row r="144" spans="1:17" ht="18.95" customHeight="1" x14ac:dyDescent="0.2">
      <c r="A144" s="26">
        <v>44321</v>
      </c>
      <c r="B144" s="27" t="s">
        <v>359</v>
      </c>
      <c r="C144" s="27" t="s">
        <v>360</v>
      </c>
      <c r="D144" s="27" t="s">
        <v>317</v>
      </c>
      <c r="E144" s="28" t="s">
        <v>228</v>
      </c>
      <c r="F144" s="28" t="s">
        <v>229</v>
      </c>
      <c r="G144" s="29">
        <v>-24</v>
      </c>
      <c r="H144" s="29">
        <v>22.5</v>
      </c>
      <c r="I144" s="29">
        <v>540</v>
      </c>
      <c r="J144" s="29">
        <v>25</v>
      </c>
      <c r="K144" s="29">
        <v>22.5</v>
      </c>
      <c r="L144" s="29">
        <v>562.5</v>
      </c>
      <c r="M144" s="27" t="s">
        <v>49</v>
      </c>
      <c r="N144" s="28" t="s">
        <v>50</v>
      </c>
      <c r="O144" s="28"/>
      <c r="P144" s="28"/>
      <c r="Q144" s="26"/>
    </row>
    <row r="145" spans="1:17" ht="18.95" customHeight="1" x14ac:dyDescent="0.2">
      <c r="A145" s="26">
        <v>44318</v>
      </c>
      <c r="B145" s="27" t="s">
        <v>359</v>
      </c>
      <c r="C145" s="27" t="s">
        <v>360</v>
      </c>
      <c r="D145" s="27" t="s">
        <v>318</v>
      </c>
      <c r="E145" s="28" t="s">
        <v>228</v>
      </c>
      <c r="F145" s="28" t="s">
        <v>229</v>
      </c>
      <c r="G145" s="29">
        <v>-36</v>
      </c>
      <c r="H145" s="29">
        <v>22.5</v>
      </c>
      <c r="I145" s="29">
        <v>810</v>
      </c>
      <c r="J145" s="29">
        <v>49</v>
      </c>
      <c r="K145" s="29">
        <v>22.5</v>
      </c>
      <c r="L145" s="29">
        <v>1102.5</v>
      </c>
      <c r="M145" s="27" t="s">
        <v>49</v>
      </c>
      <c r="N145" s="28" t="s">
        <v>50</v>
      </c>
      <c r="O145" s="28"/>
      <c r="P145" s="28"/>
      <c r="Q145" s="26"/>
    </row>
    <row r="146" spans="1:17" ht="18.95" customHeight="1" x14ac:dyDescent="0.2">
      <c r="A146" s="26">
        <v>44314</v>
      </c>
      <c r="B146" s="27" t="s">
        <v>359</v>
      </c>
      <c r="C146" s="27" t="s">
        <v>360</v>
      </c>
      <c r="D146" s="27" t="s">
        <v>319</v>
      </c>
      <c r="E146" s="28" t="s">
        <v>228</v>
      </c>
      <c r="F146" s="28" t="s">
        <v>229</v>
      </c>
      <c r="G146" s="29">
        <v>-28</v>
      </c>
      <c r="H146" s="29">
        <v>22.5</v>
      </c>
      <c r="I146" s="29">
        <v>630</v>
      </c>
      <c r="J146" s="29">
        <v>85</v>
      </c>
      <c r="K146" s="29">
        <v>22.5</v>
      </c>
      <c r="L146" s="29">
        <v>1912.5</v>
      </c>
      <c r="M146" s="27" t="s">
        <v>49</v>
      </c>
      <c r="N146" s="28" t="s">
        <v>50</v>
      </c>
      <c r="O146" s="28"/>
      <c r="P146" s="28"/>
      <c r="Q146" s="26"/>
    </row>
    <row r="147" spans="1:17" ht="18.95" customHeight="1" x14ac:dyDescent="0.2">
      <c r="A147" s="26">
        <v>44313</v>
      </c>
      <c r="B147" s="27" t="s">
        <v>359</v>
      </c>
      <c r="C147" s="27" t="s">
        <v>360</v>
      </c>
      <c r="D147" s="27" t="s">
        <v>320</v>
      </c>
      <c r="E147" s="28" t="s">
        <v>238</v>
      </c>
      <c r="F147" s="28" t="s">
        <v>239</v>
      </c>
      <c r="G147" s="29">
        <v>85</v>
      </c>
      <c r="H147" s="29">
        <v>22.5</v>
      </c>
      <c r="I147" s="29">
        <v>1912.5</v>
      </c>
      <c r="J147" s="29">
        <v>113</v>
      </c>
      <c r="K147" s="29">
        <v>22.5</v>
      </c>
      <c r="L147" s="29">
        <v>2542.5</v>
      </c>
      <c r="M147" s="27" t="s">
        <v>49</v>
      </c>
      <c r="N147" s="28" t="s">
        <v>50</v>
      </c>
      <c r="O147" s="28"/>
      <c r="P147" s="28"/>
      <c r="Q147" s="26"/>
    </row>
    <row r="148" spans="1:17" ht="18.95" customHeight="1" x14ac:dyDescent="0.2">
      <c r="A148" s="26">
        <v>44311</v>
      </c>
      <c r="B148" s="27" t="s">
        <v>359</v>
      </c>
      <c r="C148" s="27" t="s">
        <v>360</v>
      </c>
      <c r="D148" s="27" t="s">
        <v>321</v>
      </c>
      <c r="E148" s="28" t="s">
        <v>228</v>
      </c>
      <c r="F148" s="28" t="s">
        <v>229</v>
      </c>
      <c r="G148" s="29">
        <v>-32</v>
      </c>
      <c r="H148" s="29">
        <v>22.5</v>
      </c>
      <c r="I148" s="29">
        <v>720</v>
      </c>
      <c r="J148" s="29">
        <v>28</v>
      </c>
      <c r="K148" s="29">
        <v>22.5</v>
      </c>
      <c r="L148" s="29">
        <v>630</v>
      </c>
      <c r="M148" s="27" t="s">
        <v>49</v>
      </c>
      <c r="N148" s="28" t="s">
        <v>50</v>
      </c>
      <c r="O148" s="28"/>
      <c r="P148" s="28"/>
      <c r="Q148" s="26"/>
    </row>
    <row r="149" spans="1:17" ht="18.95" customHeight="1" x14ac:dyDescent="0.2">
      <c r="A149" s="26">
        <v>44307</v>
      </c>
      <c r="B149" s="27" t="s">
        <v>359</v>
      </c>
      <c r="C149" s="27" t="s">
        <v>360</v>
      </c>
      <c r="D149" s="27" t="s">
        <v>322</v>
      </c>
      <c r="E149" s="28" t="s">
        <v>228</v>
      </c>
      <c r="F149" s="28" t="s">
        <v>229</v>
      </c>
      <c r="G149" s="29">
        <v>-36</v>
      </c>
      <c r="H149" s="29">
        <v>22.5</v>
      </c>
      <c r="I149" s="29">
        <v>810</v>
      </c>
      <c r="J149" s="29">
        <v>60</v>
      </c>
      <c r="K149" s="29">
        <v>22.5</v>
      </c>
      <c r="L149" s="29">
        <v>1350</v>
      </c>
      <c r="M149" s="27" t="s">
        <v>49</v>
      </c>
      <c r="N149" s="28" t="s">
        <v>50</v>
      </c>
      <c r="O149" s="28"/>
      <c r="P149" s="28"/>
      <c r="Q149" s="26"/>
    </row>
    <row r="150" spans="1:17" ht="18.95" customHeight="1" x14ac:dyDescent="0.2">
      <c r="A150" s="26">
        <v>44306</v>
      </c>
      <c r="B150" s="27" t="s">
        <v>359</v>
      </c>
      <c r="C150" s="27" t="s">
        <v>360</v>
      </c>
      <c r="D150" s="27" t="s">
        <v>373</v>
      </c>
      <c r="E150" s="28" t="s">
        <v>238</v>
      </c>
      <c r="F150" s="28" t="s">
        <v>239</v>
      </c>
      <c r="G150" s="29">
        <v>70</v>
      </c>
      <c r="H150" s="29">
        <v>22.5</v>
      </c>
      <c r="I150" s="29">
        <v>1575</v>
      </c>
      <c r="J150" s="29">
        <v>96</v>
      </c>
      <c r="K150" s="29">
        <v>22.5</v>
      </c>
      <c r="L150" s="29">
        <v>2160</v>
      </c>
      <c r="M150" s="27" t="s">
        <v>49</v>
      </c>
      <c r="N150" s="28" t="s">
        <v>50</v>
      </c>
      <c r="O150" s="28"/>
      <c r="P150" s="28"/>
      <c r="Q150" s="26"/>
    </row>
    <row r="151" spans="1:17" ht="18.95" customHeight="1" x14ac:dyDescent="0.2">
      <c r="A151" s="26">
        <v>44304</v>
      </c>
      <c r="B151" s="27" t="s">
        <v>359</v>
      </c>
      <c r="C151" s="27" t="s">
        <v>360</v>
      </c>
      <c r="D151" s="27" t="s">
        <v>323</v>
      </c>
      <c r="E151" s="28" t="s">
        <v>228</v>
      </c>
      <c r="F151" s="28" t="s">
        <v>229</v>
      </c>
      <c r="G151" s="29">
        <v>-28</v>
      </c>
      <c r="H151" s="29">
        <v>22.5</v>
      </c>
      <c r="I151" s="29">
        <v>630</v>
      </c>
      <c r="J151" s="29">
        <v>26</v>
      </c>
      <c r="K151" s="29">
        <v>22.5</v>
      </c>
      <c r="L151" s="29">
        <v>585</v>
      </c>
      <c r="M151" s="27" t="s">
        <v>49</v>
      </c>
      <c r="N151" s="28" t="s">
        <v>50</v>
      </c>
      <c r="O151" s="28"/>
      <c r="P151" s="28"/>
      <c r="Q151" s="26"/>
    </row>
    <row r="152" spans="1:17" ht="18.95" customHeight="1" x14ac:dyDescent="0.2">
      <c r="A152" s="26">
        <v>44300</v>
      </c>
      <c r="B152" s="27" t="s">
        <v>359</v>
      </c>
      <c r="C152" s="27" t="s">
        <v>360</v>
      </c>
      <c r="D152" s="27" t="s">
        <v>324</v>
      </c>
      <c r="E152" s="28" t="s">
        <v>228</v>
      </c>
      <c r="F152" s="28" t="s">
        <v>229</v>
      </c>
      <c r="G152" s="29">
        <v>-32</v>
      </c>
      <c r="H152" s="29">
        <v>22.5</v>
      </c>
      <c r="I152" s="29">
        <v>720</v>
      </c>
      <c r="J152" s="29">
        <v>54</v>
      </c>
      <c r="K152" s="29">
        <v>22.5</v>
      </c>
      <c r="L152" s="29">
        <v>1215</v>
      </c>
      <c r="M152" s="27" t="s">
        <v>49</v>
      </c>
      <c r="N152" s="28" t="s">
        <v>50</v>
      </c>
      <c r="O152" s="28"/>
      <c r="P152" s="28"/>
      <c r="Q152" s="26"/>
    </row>
    <row r="153" spans="1:17" ht="18.95" customHeight="1" x14ac:dyDescent="0.2">
      <c r="A153" s="26">
        <v>44299</v>
      </c>
      <c r="B153" s="27" t="s">
        <v>359</v>
      </c>
      <c r="C153" s="27" t="s">
        <v>360</v>
      </c>
      <c r="D153" s="27" t="s">
        <v>374</v>
      </c>
      <c r="E153" s="28" t="s">
        <v>238</v>
      </c>
      <c r="F153" s="28" t="s">
        <v>239</v>
      </c>
      <c r="G153" s="29">
        <v>15</v>
      </c>
      <c r="H153" s="29">
        <v>22.5</v>
      </c>
      <c r="I153" s="29">
        <v>337.5</v>
      </c>
      <c r="J153" s="29">
        <v>86</v>
      </c>
      <c r="K153" s="29">
        <v>22.5</v>
      </c>
      <c r="L153" s="29">
        <v>1935</v>
      </c>
      <c r="M153" s="27" t="s">
        <v>49</v>
      </c>
      <c r="N153" s="28" t="s">
        <v>50</v>
      </c>
      <c r="O153" s="28"/>
      <c r="P153" s="28"/>
      <c r="Q153" s="26"/>
    </row>
    <row r="154" spans="1:17" ht="18.95" customHeight="1" x14ac:dyDescent="0.2">
      <c r="A154" s="26">
        <v>44297</v>
      </c>
      <c r="B154" s="27" t="s">
        <v>359</v>
      </c>
      <c r="C154" s="27" t="s">
        <v>360</v>
      </c>
      <c r="D154" s="27" t="s">
        <v>325</v>
      </c>
      <c r="E154" s="28" t="s">
        <v>228</v>
      </c>
      <c r="F154" s="28" t="s">
        <v>229</v>
      </c>
      <c r="G154" s="29">
        <v>-24</v>
      </c>
      <c r="H154" s="29">
        <v>22.5</v>
      </c>
      <c r="I154" s="29">
        <v>540</v>
      </c>
      <c r="J154" s="29">
        <v>71</v>
      </c>
      <c r="K154" s="29">
        <v>22.5</v>
      </c>
      <c r="L154" s="29">
        <v>1597.5</v>
      </c>
      <c r="M154" s="27" t="s">
        <v>49</v>
      </c>
      <c r="N154" s="28" t="s">
        <v>50</v>
      </c>
      <c r="O154" s="28"/>
      <c r="P154" s="28"/>
      <c r="Q154" s="26"/>
    </row>
    <row r="155" spans="1:17" ht="18.95" customHeight="1" x14ac:dyDescent="0.2">
      <c r="A155" s="26">
        <v>44293</v>
      </c>
      <c r="B155" s="27" t="s">
        <v>359</v>
      </c>
      <c r="C155" s="27" t="s">
        <v>360</v>
      </c>
      <c r="D155" s="27" t="s">
        <v>326</v>
      </c>
      <c r="E155" s="28" t="s">
        <v>228</v>
      </c>
      <c r="F155" s="28" t="s">
        <v>229</v>
      </c>
      <c r="G155" s="29">
        <v>-32</v>
      </c>
      <c r="H155" s="29">
        <v>22.5</v>
      </c>
      <c r="I155" s="29">
        <v>720</v>
      </c>
      <c r="J155" s="29">
        <v>95</v>
      </c>
      <c r="K155" s="29">
        <v>22.5</v>
      </c>
      <c r="L155" s="29">
        <v>2137.5</v>
      </c>
      <c r="M155" s="27" t="s">
        <v>49</v>
      </c>
      <c r="N155" s="28" t="s">
        <v>50</v>
      </c>
      <c r="O155" s="28"/>
      <c r="P155" s="28"/>
      <c r="Q155" s="26"/>
    </row>
    <row r="156" spans="1:17" ht="18.95" customHeight="1" x14ac:dyDescent="0.2">
      <c r="A156" s="26">
        <v>44290</v>
      </c>
      <c r="B156" s="27" t="s">
        <v>359</v>
      </c>
      <c r="C156" s="27" t="s">
        <v>360</v>
      </c>
      <c r="D156" s="27" t="s">
        <v>327</v>
      </c>
      <c r="E156" s="28" t="s">
        <v>228</v>
      </c>
      <c r="F156" s="28" t="s">
        <v>229</v>
      </c>
      <c r="G156" s="29">
        <v>-36</v>
      </c>
      <c r="H156" s="29">
        <v>22.5</v>
      </c>
      <c r="I156" s="29">
        <v>810</v>
      </c>
      <c r="J156" s="29">
        <v>127</v>
      </c>
      <c r="K156" s="29">
        <v>22.5</v>
      </c>
      <c r="L156" s="29">
        <v>2857.5</v>
      </c>
      <c r="M156" s="27" t="s">
        <v>49</v>
      </c>
      <c r="N156" s="28" t="s">
        <v>50</v>
      </c>
      <c r="O156" s="28"/>
      <c r="P156" s="28"/>
      <c r="Q156" s="26"/>
    </row>
    <row r="157" spans="1:17" ht="18.95" customHeight="1" x14ac:dyDescent="0.2">
      <c r="A157" s="26">
        <v>44287</v>
      </c>
      <c r="B157" s="27" t="s">
        <v>359</v>
      </c>
      <c r="C157" s="27" t="s">
        <v>360</v>
      </c>
      <c r="D157" s="27" t="s">
        <v>328</v>
      </c>
      <c r="E157" s="28" t="s">
        <v>238</v>
      </c>
      <c r="F157" s="28" t="s">
        <v>239</v>
      </c>
      <c r="G157" s="29">
        <v>150</v>
      </c>
      <c r="H157" s="29">
        <v>22.5</v>
      </c>
      <c r="I157" s="29">
        <v>3375</v>
      </c>
      <c r="J157" s="29">
        <v>163</v>
      </c>
      <c r="K157" s="29">
        <v>22.5</v>
      </c>
      <c r="L157" s="29">
        <v>3667.5</v>
      </c>
      <c r="M157" s="27" t="s">
        <v>49</v>
      </c>
      <c r="N157" s="28" t="s">
        <v>50</v>
      </c>
      <c r="O157" s="28"/>
      <c r="P157" s="28"/>
      <c r="Q157" s="26"/>
    </row>
    <row r="158" spans="1:17" ht="18.95" customHeight="1" x14ac:dyDescent="0.2">
      <c r="A158" s="26">
        <v>44286</v>
      </c>
      <c r="B158" s="27" t="s">
        <v>359</v>
      </c>
      <c r="C158" s="27" t="s">
        <v>360</v>
      </c>
      <c r="D158" s="27" t="s">
        <v>329</v>
      </c>
      <c r="E158" s="28" t="s">
        <v>228</v>
      </c>
      <c r="F158" s="28" t="s">
        <v>229</v>
      </c>
      <c r="G158" s="29">
        <v>-36</v>
      </c>
      <c r="H158" s="29">
        <v>22.5</v>
      </c>
      <c r="I158" s="29">
        <v>810</v>
      </c>
      <c r="J158" s="29">
        <v>13</v>
      </c>
      <c r="K158" s="29">
        <v>22.5</v>
      </c>
      <c r="L158" s="29">
        <v>292.5</v>
      </c>
      <c r="M158" s="27" t="s">
        <v>49</v>
      </c>
      <c r="N158" s="28" t="s">
        <v>50</v>
      </c>
      <c r="O158" s="28"/>
      <c r="P158" s="28"/>
      <c r="Q158" s="26"/>
    </row>
    <row r="159" spans="1:17" ht="18.95" customHeight="1" x14ac:dyDescent="0.2">
      <c r="A159" s="26">
        <v>44283</v>
      </c>
      <c r="B159" s="27" t="s">
        <v>359</v>
      </c>
      <c r="C159" s="27" t="s">
        <v>360</v>
      </c>
      <c r="D159" s="27" t="s">
        <v>330</v>
      </c>
      <c r="E159" s="28" t="s">
        <v>228</v>
      </c>
      <c r="F159" s="28" t="s">
        <v>229</v>
      </c>
      <c r="G159" s="29">
        <v>-36</v>
      </c>
      <c r="H159" s="29">
        <v>22.5</v>
      </c>
      <c r="I159" s="29">
        <v>810</v>
      </c>
      <c r="J159" s="29">
        <v>49</v>
      </c>
      <c r="K159" s="29">
        <v>22.5</v>
      </c>
      <c r="L159" s="29">
        <v>1102.5</v>
      </c>
      <c r="M159" s="27" t="s">
        <v>49</v>
      </c>
      <c r="N159" s="28" t="s">
        <v>50</v>
      </c>
      <c r="O159" s="28"/>
      <c r="P159" s="28"/>
      <c r="Q159" s="26"/>
    </row>
    <row r="160" spans="1:17" ht="18.95" customHeight="1" x14ac:dyDescent="0.2">
      <c r="A160" s="26">
        <v>44279</v>
      </c>
      <c r="B160" s="27" t="s">
        <v>359</v>
      </c>
      <c r="C160" s="27" t="s">
        <v>360</v>
      </c>
      <c r="D160" s="27" t="s">
        <v>331</v>
      </c>
      <c r="E160" s="28" t="s">
        <v>228</v>
      </c>
      <c r="F160" s="28" t="s">
        <v>229</v>
      </c>
      <c r="G160" s="29">
        <v>-32</v>
      </c>
      <c r="H160" s="29">
        <v>22.5</v>
      </c>
      <c r="I160" s="29">
        <v>720</v>
      </c>
      <c r="J160" s="29">
        <v>85</v>
      </c>
      <c r="K160" s="29">
        <v>22.5</v>
      </c>
      <c r="L160" s="29">
        <v>1912.5</v>
      </c>
      <c r="M160" s="27" t="s">
        <v>49</v>
      </c>
      <c r="N160" s="28" t="s">
        <v>50</v>
      </c>
      <c r="O160" s="28"/>
      <c r="P160" s="28"/>
      <c r="Q160" s="26"/>
    </row>
    <row r="161" spans="1:17" ht="18.95" customHeight="1" x14ac:dyDescent="0.2">
      <c r="A161" s="26">
        <v>44276</v>
      </c>
      <c r="B161" s="27" t="s">
        <v>359</v>
      </c>
      <c r="C161" s="27" t="s">
        <v>360</v>
      </c>
      <c r="D161" s="27" t="s">
        <v>332</v>
      </c>
      <c r="E161" s="28" t="s">
        <v>238</v>
      </c>
      <c r="F161" s="28" t="s">
        <v>239</v>
      </c>
      <c r="G161" s="29">
        <v>120</v>
      </c>
      <c r="H161" s="29">
        <v>22.5</v>
      </c>
      <c r="I161" s="29">
        <v>2700</v>
      </c>
      <c r="J161" s="29">
        <v>117</v>
      </c>
      <c r="K161" s="29">
        <v>22.5</v>
      </c>
      <c r="L161" s="29">
        <v>2632.5</v>
      </c>
      <c r="M161" s="27" t="s">
        <v>49</v>
      </c>
      <c r="N161" s="28" t="s">
        <v>50</v>
      </c>
      <c r="O161" s="28"/>
      <c r="P161" s="28"/>
      <c r="Q161" s="26"/>
    </row>
    <row r="162" spans="1:17" ht="18.95" customHeight="1" x14ac:dyDescent="0.2">
      <c r="A162" s="26">
        <v>44276</v>
      </c>
      <c r="B162" s="27" t="s">
        <v>359</v>
      </c>
      <c r="C162" s="27" t="s">
        <v>360</v>
      </c>
      <c r="D162" s="27" t="s">
        <v>333</v>
      </c>
      <c r="E162" s="28" t="s">
        <v>228</v>
      </c>
      <c r="F162" s="28" t="s">
        <v>229</v>
      </c>
      <c r="G162" s="29">
        <v>-16</v>
      </c>
      <c r="H162" s="29">
        <v>22.34</v>
      </c>
      <c r="I162" s="29">
        <v>357.44</v>
      </c>
      <c r="J162" s="29">
        <v>-3</v>
      </c>
      <c r="K162" s="29">
        <v>22.34</v>
      </c>
      <c r="L162" s="29">
        <v>0</v>
      </c>
      <c r="M162" s="27" t="s">
        <v>49</v>
      </c>
      <c r="N162" s="28" t="s">
        <v>50</v>
      </c>
      <c r="O162" s="28"/>
      <c r="P162" s="28"/>
      <c r="Q162" s="26"/>
    </row>
    <row r="163" spans="1:17" ht="18.95" customHeight="1" x14ac:dyDescent="0.2">
      <c r="A163" s="26">
        <v>44272</v>
      </c>
      <c r="B163" s="27" t="s">
        <v>359</v>
      </c>
      <c r="C163" s="27" t="s">
        <v>360</v>
      </c>
      <c r="D163" s="27" t="s">
        <v>334</v>
      </c>
      <c r="E163" s="28" t="s">
        <v>228</v>
      </c>
      <c r="F163" s="28" t="s">
        <v>229</v>
      </c>
      <c r="G163" s="29">
        <v>-30</v>
      </c>
      <c r="H163" s="29">
        <v>22.34</v>
      </c>
      <c r="I163" s="29">
        <v>670.2</v>
      </c>
      <c r="J163" s="29">
        <v>13</v>
      </c>
      <c r="K163" s="29">
        <v>22.34</v>
      </c>
      <c r="L163" s="29">
        <v>290.62</v>
      </c>
      <c r="M163" s="27" t="s">
        <v>49</v>
      </c>
      <c r="N163" s="28" t="s">
        <v>50</v>
      </c>
      <c r="O163" s="28"/>
      <c r="P163" s="28"/>
      <c r="Q163" s="26"/>
    </row>
    <row r="164" spans="1:17" ht="18.95" customHeight="1" x14ac:dyDescent="0.2">
      <c r="A164" s="26">
        <v>44269</v>
      </c>
      <c r="B164" s="27" t="s">
        <v>359</v>
      </c>
      <c r="C164" s="27" t="s">
        <v>360</v>
      </c>
      <c r="D164" s="27" t="s">
        <v>335</v>
      </c>
      <c r="E164" s="28" t="s">
        <v>228</v>
      </c>
      <c r="F164" s="28" t="s">
        <v>229</v>
      </c>
      <c r="G164" s="29">
        <v>-36</v>
      </c>
      <c r="H164" s="29">
        <v>22.34</v>
      </c>
      <c r="I164" s="29">
        <v>804.24</v>
      </c>
      <c r="J164" s="29">
        <v>43</v>
      </c>
      <c r="K164" s="29">
        <v>22.34</v>
      </c>
      <c r="L164" s="29">
        <v>960.82</v>
      </c>
      <c r="M164" s="27" t="s">
        <v>49</v>
      </c>
      <c r="N164" s="28" t="s">
        <v>50</v>
      </c>
      <c r="O164" s="28"/>
      <c r="P164" s="28"/>
      <c r="Q164" s="26"/>
    </row>
    <row r="165" spans="1:17" ht="18.95" customHeight="1" x14ac:dyDescent="0.2">
      <c r="A165" s="26">
        <v>44265</v>
      </c>
      <c r="B165" s="27" t="s">
        <v>359</v>
      </c>
      <c r="C165" s="27" t="s">
        <v>360</v>
      </c>
      <c r="D165" s="27" t="s">
        <v>336</v>
      </c>
      <c r="E165" s="28" t="s">
        <v>228</v>
      </c>
      <c r="F165" s="28" t="s">
        <v>229</v>
      </c>
      <c r="G165" s="29">
        <v>-24</v>
      </c>
      <c r="H165" s="29">
        <v>22.34</v>
      </c>
      <c r="I165" s="29">
        <v>536.16</v>
      </c>
      <c r="J165" s="29">
        <v>79</v>
      </c>
      <c r="K165" s="29">
        <v>22.34</v>
      </c>
      <c r="L165" s="29">
        <v>1765.06</v>
      </c>
      <c r="M165" s="27" t="s">
        <v>49</v>
      </c>
      <c r="N165" s="28" t="s">
        <v>50</v>
      </c>
      <c r="O165" s="28"/>
      <c r="P165" s="28"/>
      <c r="Q165" s="26"/>
    </row>
    <row r="166" spans="1:17" ht="18.95" customHeight="1" x14ac:dyDescent="0.2">
      <c r="A166" s="26">
        <v>44264</v>
      </c>
      <c r="B166" s="27" t="s">
        <v>359</v>
      </c>
      <c r="C166" s="27" t="s">
        <v>360</v>
      </c>
      <c r="D166" s="27" t="s">
        <v>375</v>
      </c>
      <c r="E166" s="28" t="s">
        <v>238</v>
      </c>
      <c r="F166" s="28" t="s">
        <v>239</v>
      </c>
      <c r="G166" s="29">
        <v>75</v>
      </c>
      <c r="H166" s="29">
        <v>22.5</v>
      </c>
      <c r="I166" s="29">
        <v>1687.5</v>
      </c>
      <c r="J166" s="29">
        <v>103</v>
      </c>
      <c r="K166" s="29">
        <v>22.34</v>
      </c>
      <c r="L166" s="29">
        <v>2301.2199999999998</v>
      </c>
      <c r="M166" s="27" t="s">
        <v>49</v>
      </c>
      <c r="N166" s="28" t="s">
        <v>50</v>
      </c>
      <c r="O166" s="28"/>
      <c r="P166" s="28"/>
      <c r="Q166" s="26"/>
    </row>
    <row r="167" spans="1:17" ht="18.95" customHeight="1" x14ac:dyDescent="0.2">
      <c r="A167" s="26">
        <v>44262</v>
      </c>
      <c r="B167" s="27" t="s">
        <v>359</v>
      </c>
      <c r="C167" s="27" t="s">
        <v>360</v>
      </c>
      <c r="D167" s="27" t="s">
        <v>337</v>
      </c>
      <c r="E167" s="28" t="s">
        <v>228</v>
      </c>
      <c r="F167" s="28" t="s">
        <v>229</v>
      </c>
      <c r="G167" s="29">
        <v>-20</v>
      </c>
      <c r="H167" s="29">
        <v>21.92</v>
      </c>
      <c r="I167" s="29">
        <v>438.4</v>
      </c>
      <c r="J167" s="29">
        <v>28</v>
      </c>
      <c r="K167" s="29">
        <v>21.92</v>
      </c>
      <c r="L167" s="29">
        <v>613.72</v>
      </c>
      <c r="M167" s="27" t="s">
        <v>49</v>
      </c>
      <c r="N167" s="28" t="s">
        <v>50</v>
      </c>
      <c r="O167" s="28"/>
      <c r="P167" s="28"/>
      <c r="Q167" s="26"/>
    </row>
    <row r="168" spans="1:17" ht="18.95" customHeight="1" x14ac:dyDescent="0.2">
      <c r="A168" s="26">
        <v>44258</v>
      </c>
      <c r="B168" s="27" t="s">
        <v>359</v>
      </c>
      <c r="C168" s="27" t="s">
        <v>360</v>
      </c>
      <c r="D168" s="27" t="s">
        <v>338</v>
      </c>
      <c r="E168" s="28" t="s">
        <v>228</v>
      </c>
      <c r="F168" s="28" t="s">
        <v>229</v>
      </c>
      <c r="G168" s="29">
        <v>-24</v>
      </c>
      <c r="H168" s="29">
        <v>21.92</v>
      </c>
      <c r="I168" s="29">
        <v>526.08000000000004</v>
      </c>
      <c r="J168" s="29">
        <v>48</v>
      </c>
      <c r="K168" s="29">
        <v>21.92</v>
      </c>
      <c r="L168" s="29">
        <v>1052.1199999999999</v>
      </c>
      <c r="M168" s="27" t="s">
        <v>49</v>
      </c>
      <c r="N168" s="28" t="s">
        <v>50</v>
      </c>
      <c r="O168" s="28"/>
      <c r="P168" s="28"/>
      <c r="Q168" s="26"/>
    </row>
    <row r="169" spans="1:17" ht="18.95" customHeight="1" x14ac:dyDescent="0.2">
      <c r="A169" s="26" t="s">
        <v>224</v>
      </c>
      <c r="B169" s="27" t="s">
        <v>359</v>
      </c>
      <c r="C169" s="27" t="s">
        <v>360</v>
      </c>
      <c r="D169" s="27" t="s">
        <v>339</v>
      </c>
      <c r="E169" s="28" t="s">
        <v>228</v>
      </c>
      <c r="F169" s="28" t="s">
        <v>229</v>
      </c>
      <c r="G169" s="29">
        <v>-24</v>
      </c>
      <c r="H169" s="29">
        <v>21.92</v>
      </c>
      <c r="I169" s="29">
        <v>526.08000000000004</v>
      </c>
      <c r="J169" s="29">
        <v>72</v>
      </c>
      <c r="K169" s="29">
        <v>21.92</v>
      </c>
      <c r="L169" s="29">
        <v>1578.2</v>
      </c>
      <c r="M169" s="27" t="s">
        <v>49</v>
      </c>
      <c r="N169" s="28" t="s">
        <v>50</v>
      </c>
      <c r="O169" s="28"/>
      <c r="P169" s="28"/>
      <c r="Q169" s="26"/>
    </row>
    <row r="170" spans="1:17" ht="18.95" customHeight="1" x14ac:dyDescent="0.2">
      <c r="A170" s="26">
        <v>44252</v>
      </c>
      <c r="B170" s="27" t="s">
        <v>359</v>
      </c>
      <c r="C170" s="27" t="s">
        <v>360</v>
      </c>
      <c r="D170" s="27" t="s">
        <v>340</v>
      </c>
      <c r="E170" s="28" t="s">
        <v>228</v>
      </c>
      <c r="F170" s="28" t="s">
        <v>229</v>
      </c>
      <c r="G170" s="29">
        <v>-24</v>
      </c>
      <c r="H170" s="29">
        <v>21.92</v>
      </c>
      <c r="I170" s="29">
        <v>526.08000000000004</v>
      </c>
      <c r="J170" s="29">
        <v>96</v>
      </c>
      <c r="K170" s="29">
        <v>21.92</v>
      </c>
      <c r="L170" s="29">
        <v>2104.2800000000002</v>
      </c>
      <c r="M170" s="27" t="s">
        <v>49</v>
      </c>
      <c r="N170" s="28" t="s">
        <v>50</v>
      </c>
      <c r="O170" s="28"/>
      <c r="P170" s="28"/>
      <c r="Q170" s="26"/>
    </row>
    <row r="171" spans="1:17" ht="18.95" customHeight="1" x14ac:dyDescent="0.2">
      <c r="A171" s="26">
        <v>44249</v>
      </c>
      <c r="B171" s="27" t="s">
        <v>359</v>
      </c>
      <c r="C171" s="27" t="s">
        <v>360</v>
      </c>
      <c r="D171" s="27" t="s">
        <v>341</v>
      </c>
      <c r="E171" s="28" t="s">
        <v>238</v>
      </c>
      <c r="F171" s="28" t="s">
        <v>239</v>
      </c>
      <c r="G171" s="29">
        <v>50</v>
      </c>
      <c r="H171" s="29">
        <v>22.5</v>
      </c>
      <c r="I171" s="29">
        <v>1125</v>
      </c>
      <c r="J171" s="29">
        <v>120</v>
      </c>
      <c r="K171" s="29">
        <v>21.92</v>
      </c>
      <c r="L171" s="29">
        <v>2630.36</v>
      </c>
      <c r="M171" s="27" t="s">
        <v>49</v>
      </c>
      <c r="N171" s="28" t="s">
        <v>50</v>
      </c>
      <c r="O171" s="28"/>
      <c r="P171" s="28"/>
      <c r="Q171" s="26"/>
    </row>
    <row r="172" spans="1:17" ht="18.95" customHeight="1" x14ac:dyDescent="0.2">
      <c r="A172" s="26">
        <v>44245</v>
      </c>
      <c r="B172" s="27" t="s">
        <v>359</v>
      </c>
      <c r="C172" s="27" t="s">
        <v>360</v>
      </c>
      <c r="D172" s="27" t="s">
        <v>342</v>
      </c>
      <c r="E172" s="28" t="s">
        <v>228</v>
      </c>
      <c r="F172" s="28" t="s">
        <v>229</v>
      </c>
      <c r="G172" s="29">
        <v>-40</v>
      </c>
      <c r="H172" s="29">
        <v>21.49</v>
      </c>
      <c r="I172" s="29">
        <v>859.6</v>
      </c>
      <c r="J172" s="29">
        <v>70</v>
      </c>
      <c r="K172" s="29">
        <v>21.49</v>
      </c>
      <c r="L172" s="29">
        <v>1505.36</v>
      </c>
      <c r="M172" s="27" t="s">
        <v>49</v>
      </c>
      <c r="N172" s="28" t="s">
        <v>50</v>
      </c>
      <c r="O172" s="28"/>
      <c r="P172" s="28"/>
      <c r="Q172" s="26"/>
    </row>
    <row r="173" spans="1:17" ht="18.95" customHeight="1" x14ac:dyDescent="0.2">
      <c r="A173" s="26">
        <v>44242</v>
      </c>
      <c r="B173" s="27" t="s">
        <v>359</v>
      </c>
      <c r="C173" s="27" t="s">
        <v>360</v>
      </c>
      <c r="D173" s="27" t="s">
        <v>343</v>
      </c>
      <c r="E173" s="28" t="s">
        <v>228</v>
      </c>
      <c r="F173" s="28" t="s">
        <v>229</v>
      </c>
      <c r="G173" s="29">
        <v>-40</v>
      </c>
      <c r="H173" s="29">
        <v>21.49</v>
      </c>
      <c r="I173" s="29">
        <v>859.6</v>
      </c>
      <c r="J173" s="29">
        <v>110</v>
      </c>
      <c r="K173" s="29">
        <v>21.49</v>
      </c>
      <c r="L173" s="29">
        <v>2364.96</v>
      </c>
      <c r="M173" s="27" t="s">
        <v>49</v>
      </c>
      <c r="N173" s="28" t="s">
        <v>50</v>
      </c>
      <c r="O173" s="28"/>
      <c r="P173" s="28"/>
      <c r="Q173" s="26"/>
    </row>
    <row r="174" spans="1:17" ht="18.95" customHeight="1" x14ac:dyDescent="0.2">
      <c r="A174" s="26">
        <v>44238</v>
      </c>
      <c r="B174" s="27" t="s">
        <v>359</v>
      </c>
      <c r="C174" s="27" t="s">
        <v>360</v>
      </c>
      <c r="D174" s="27" t="s">
        <v>344</v>
      </c>
      <c r="E174" s="28" t="s">
        <v>228</v>
      </c>
      <c r="F174" s="28" t="s">
        <v>229</v>
      </c>
      <c r="G174" s="29">
        <v>-24</v>
      </c>
      <c r="H174" s="29">
        <v>21.49</v>
      </c>
      <c r="I174" s="29">
        <v>515.76</v>
      </c>
      <c r="J174" s="29">
        <v>150</v>
      </c>
      <c r="K174" s="29">
        <v>21.49</v>
      </c>
      <c r="L174" s="29">
        <v>3224.56</v>
      </c>
      <c r="M174" s="27" t="s">
        <v>49</v>
      </c>
      <c r="N174" s="28" t="s">
        <v>50</v>
      </c>
      <c r="O174" s="28"/>
      <c r="P174" s="28"/>
      <c r="Q174" s="26"/>
    </row>
    <row r="175" spans="1:17" ht="18.95" customHeight="1" x14ac:dyDescent="0.2">
      <c r="A175" s="26">
        <v>44235</v>
      </c>
      <c r="B175" s="27" t="s">
        <v>359</v>
      </c>
      <c r="C175" s="27" t="s">
        <v>360</v>
      </c>
      <c r="D175" s="27" t="s">
        <v>345</v>
      </c>
      <c r="E175" s="28" t="s">
        <v>228</v>
      </c>
      <c r="F175" s="28" t="s">
        <v>229</v>
      </c>
      <c r="G175" s="29">
        <v>-30</v>
      </c>
      <c r="H175" s="29">
        <v>21.49</v>
      </c>
      <c r="I175" s="29">
        <v>644.70000000000005</v>
      </c>
      <c r="J175" s="29">
        <v>174</v>
      </c>
      <c r="K175" s="29">
        <v>21.49</v>
      </c>
      <c r="L175" s="29">
        <v>3740.32</v>
      </c>
      <c r="M175" s="27" t="s">
        <v>49</v>
      </c>
      <c r="N175" s="28" t="s">
        <v>50</v>
      </c>
      <c r="O175" s="28"/>
      <c r="P175" s="28"/>
      <c r="Q175" s="26"/>
    </row>
    <row r="176" spans="1:17" ht="18.95" customHeight="1" x14ac:dyDescent="0.2">
      <c r="A176" s="26">
        <v>44231</v>
      </c>
      <c r="B176" s="27" t="s">
        <v>359</v>
      </c>
      <c r="C176" s="27" t="s">
        <v>360</v>
      </c>
      <c r="D176" s="27" t="s">
        <v>346</v>
      </c>
      <c r="E176" s="28" t="s">
        <v>228</v>
      </c>
      <c r="F176" s="28" t="s">
        <v>229</v>
      </c>
      <c r="G176" s="29">
        <v>-40</v>
      </c>
      <c r="H176" s="29">
        <v>21.49</v>
      </c>
      <c r="I176" s="29">
        <v>859.6</v>
      </c>
      <c r="J176" s="29">
        <v>204</v>
      </c>
      <c r="K176" s="29">
        <v>21.49</v>
      </c>
      <c r="L176" s="29">
        <v>4385.0200000000004</v>
      </c>
      <c r="M176" s="27" t="s">
        <v>49</v>
      </c>
      <c r="N176" s="28" t="s">
        <v>50</v>
      </c>
      <c r="O176" s="28"/>
      <c r="P176" s="28"/>
      <c r="Q176" s="26"/>
    </row>
    <row r="177" spans="1:17" ht="18.95" customHeight="1" x14ac:dyDescent="0.2">
      <c r="A177" s="26">
        <v>44230</v>
      </c>
      <c r="B177" s="27" t="s">
        <v>359</v>
      </c>
      <c r="C177" s="27" t="s">
        <v>360</v>
      </c>
      <c r="D177" s="27" t="s">
        <v>347</v>
      </c>
      <c r="E177" s="28" t="s">
        <v>238</v>
      </c>
      <c r="F177" s="28" t="s">
        <v>239</v>
      </c>
      <c r="G177" s="29">
        <v>200</v>
      </c>
      <c r="H177" s="29">
        <v>21.38</v>
      </c>
      <c r="I177" s="29">
        <v>4275</v>
      </c>
      <c r="J177" s="29">
        <v>244</v>
      </c>
      <c r="K177" s="29">
        <v>21.49</v>
      </c>
      <c r="L177" s="29">
        <v>5244.62</v>
      </c>
      <c r="M177" s="27" t="s">
        <v>49</v>
      </c>
      <c r="N177" s="28" t="s">
        <v>50</v>
      </c>
      <c r="O177" s="28"/>
      <c r="P177" s="28"/>
      <c r="Q177" s="26"/>
    </row>
    <row r="178" spans="1:17" ht="18.95" customHeight="1" x14ac:dyDescent="0.2">
      <c r="A178" s="26">
        <v>44228</v>
      </c>
      <c r="B178" s="27" t="s">
        <v>359</v>
      </c>
      <c r="C178" s="27" t="s">
        <v>360</v>
      </c>
      <c r="D178" s="27" t="s">
        <v>348</v>
      </c>
      <c r="E178" s="28" t="s">
        <v>228</v>
      </c>
      <c r="F178" s="28" t="s">
        <v>229</v>
      </c>
      <c r="G178" s="29">
        <v>-16</v>
      </c>
      <c r="H178" s="29">
        <v>22.03</v>
      </c>
      <c r="I178" s="29">
        <v>352.48</v>
      </c>
      <c r="J178" s="29">
        <v>44</v>
      </c>
      <c r="K178" s="29">
        <v>22.03</v>
      </c>
      <c r="L178" s="29">
        <v>969.62</v>
      </c>
      <c r="M178" s="27" t="s">
        <v>49</v>
      </c>
      <c r="N178" s="28" t="s">
        <v>50</v>
      </c>
      <c r="O178" s="28"/>
      <c r="P178" s="28"/>
      <c r="Q178" s="26"/>
    </row>
    <row r="179" spans="1:17" ht="18.95" customHeight="1" x14ac:dyDescent="0.2">
      <c r="A179" s="26">
        <v>44224</v>
      </c>
      <c r="B179" s="27" t="s">
        <v>359</v>
      </c>
      <c r="C179" s="27" t="s">
        <v>360</v>
      </c>
      <c r="D179" s="27" t="s">
        <v>349</v>
      </c>
      <c r="E179" s="28" t="s">
        <v>228</v>
      </c>
      <c r="F179" s="28" t="s">
        <v>229</v>
      </c>
      <c r="G179" s="29">
        <v>-80</v>
      </c>
      <c r="H179" s="29">
        <v>22.03</v>
      </c>
      <c r="I179" s="29">
        <v>1762.4</v>
      </c>
      <c r="J179" s="29">
        <v>60</v>
      </c>
      <c r="K179" s="29">
        <v>22.03</v>
      </c>
      <c r="L179" s="29">
        <v>1322.1</v>
      </c>
      <c r="M179" s="27" t="s">
        <v>49</v>
      </c>
      <c r="N179" s="28" t="s">
        <v>50</v>
      </c>
      <c r="O179" s="28"/>
      <c r="P179" s="28"/>
      <c r="Q179" s="26"/>
    </row>
    <row r="180" spans="1:17" ht="18.95" customHeight="1" x14ac:dyDescent="0.2">
      <c r="A180" s="26">
        <v>44221</v>
      </c>
      <c r="B180" s="27" t="s">
        <v>359</v>
      </c>
      <c r="C180" s="27" t="s">
        <v>360</v>
      </c>
      <c r="D180" s="27" t="s">
        <v>350</v>
      </c>
      <c r="E180" s="28" t="s">
        <v>228</v>
      </c>
      <c r="F180" s="28" t="s">
        <v>229</v>
      </c>
      <c r="G180" s="29">
        <v>-100</v>
      </c>
      <c r="H180" s="29">
        <v>22.03</v>
      </c>
      <c r="I180" s="29">
        <v>2203</v>
      </c>
      <c r="J180" s="29">
        <v>140</v>
      </c>
      <c r="K180" s="29">
        <v>22.03</v>
      </c>
      <c r="L180" s="29">
        <v>3084.5</v>
      </c>
      <c r="M180" s="27" t="s">
        <v>49</v>
      </c>
      <c r="N180" s="28" t="s">
        <v>50</v>
      </c>
      <c r="O180" s="28"/>
      <c r="P180" s="28"/>
      <c r="Q180" s="26"/>
    </row>
    <row r="181" spans="1:17" ht="18.95" customHeight="1" x14ac:dyDescent="0.2">
      <c r="A181" s="26">
        <v>44218</v>
      </c>
      <c r="B181" s="27" t="s">
        <v>359</v>
      </c>
      <c r="C181" s="27" t="s">
        <v>360</v>
      </c>
      <c r="D181" s="27" t="s">
        <v>351</v>
      </c>
      <c r="E181" s="28" t="s">
        <v>238</v>
      </c>
      <c r="F181" s="28" t="s">
        <v>239</v>
      </c>
      <c r="G181" s="29">
        <v>100</v>
      </c>
      <c r="H181" s="29">
        <v>21.38</v>
      </c>
      <c r="I181" s="29">
        <v>2137.5</v>
      </c>
      <c r="J181" s="29">
        <v>240</v>
      </c>
      <c r="K181" s="29">
        <v>22.03</v>
      </c>
      <c r="L181" s="29">
        <v>5287.5</v>
      </c>
      <c r="M181" s="27" t="s">
        <v>49</v>
      </c>
      <c r="N181" s="28" t="s">
        <v>50</v>
      </c>
      <c r="O181" s="28"/>
      <c r="P181" s="28"/>
      <c r="Q181" s="26"/>
    </row>
    <row r="182" spans="1:17" ht="18.95" customHeight="1" x14ac:dyDescent="0.2">
      <c r="A182" s="26">
        <v>44217</v>
      </c>
      <c r="B182" s="27" t="s">
        <v>359</v>
      </c>
      <c r="C182" s="27" t="s">
        <v>360</v>
      </c>
      <c r="D182" s="27" t="s">
        <v>352</v>
      </c>
      <c r="E182" s="28" t="s">
        <v>228</v>
      </c>
      <c r="F182" s="28" t="s">
        <v>229</v>
      </c>
      <c r="G182" s="29">
        <v>-36</v>
      </c>
      <c r="H182" s="29">
        <v>22.5</v>
      </c>
      <c r="I182" s="29">
        <v>810</v>
      </c>
      <c r="J182" s="29">
        <v>140</v>
      </c>
      <c r="K182" s="29">
        <v>22.5</v>
      </c>
      <c r="L182" s="29">
        <v>3150</v>
      </c>
      <c r="M182" s="27" t="s">
        <v>49</v>
      </c>
      <c r="N182" s="28" t="s">
        <v>50</v>
      </c>
      <c r="O182" s="28"/>
      <c r="P182" s="28"/>
      <c r="Q182" s="26"/>
    </row>
    <row r="183" spans="1:17" ht="18.95" customHeight="1" x14ac:dyDescent="0.2">
      <c r="A183" s="26">
        <v>44214</v>
      </c>
      <c r="B183" s="27" t="s">
        <v>359</v>
      </c>
      <c r="C183" s="27" t="s">
        <v>360</v>
      </c>
      <c r="D183" s="27" t="s">
        <v>353</v>
      </c>
      <c r="E183" s="28" t="s">
        <v>228</v>
      </c>
      <c r="F183" s="28" t="s">
        <v>229</v>
      </c>
      <c r="G183" s="29">
        <v>-40</v>
      </c>
      <c r="H183" s="29">
        <v>22.5</v>
      </c>
      <c r="I183" s="29">
        <v>900</v>
      </c>
      <c r="J183" s="29">
        <v>176</v>
      </c>
      <c r="K183" s="29">
        <v>22.5</v>
      </c>
      <c r="L183" s="29">
        <v>3960</v>
      </c>
      <c r="M183" s="27" t="s">
        <v>49</v>
      </c>
      <c r="N183" s="28" t="s">
        <v>50</v>
      </c>
      <c r="O183" s="28"/>
      <c r="P183" s="28"/>
      <c r="Q183" s="26"/>
    </row>
    <row r="184" spans="1:17" ht="18.95" customHeight="1" x14ac:dyDescent="0.2">
      <c r="A184" s="26">
        <v>44210</v>
      </c>
      <c r="B184" s="27" t="s">
        <v>359</v>
      </c>
      <c r="C184" s="27" t="s">
        <v>360</v>
      </c>
      <c r="D184" s="27" t="s">
        <v>354</v>
      </c>
      <c r="E184" s="28" t="s">
        <v>228</v>
      </c>
      <c r="F184" s="28" t="s">
        <v>229</v>
      </c>
      <c r="G184" s="29">
        <v>-24</v>
      </c>
      <c r="H184" s="29">
        <v>22.5</v>
      </c>
      <c r="I184" s="29">
        <v>540</v>
      </c>
      <c r="J184" s="29">
        <v>216</v>
      </c>
      <c r="K184" s="29">
        <v>22.5</v>
      </c>
      <c r="L184" s="29">
        <v>4860</v>
      </c>
      <c r="M184" s="27" t="s">
        <v>49</v>
      </c>
      <c r="N184" s="28" t="s">
        <v>50</v>
      </c>
      <c r="O184" s="28"/>
      <c r="P184" s="28"/>
      <c r="Q184" s="26"/>
    </row>
    <row r="185" spans="1:17" ht="18.95" customHeight="1" x14ac:dyDescent="0.2">
      <c r="A185" s="26">
        <v>44207</v>
      </c>
      <c r="B185" s="27" t="s">
        <v>359</v>
      </c>
      <c r="C185" s="27" t="s">
        <v>360</v>
      </c>
      <c r="D185" s="27" t="s">
        <v>355</v>
      </c>
      <c r="E185" s="28" t="s">
        <v>228</v>
      </c>
      <c r="F185" s="28" t="s">
        <v>229</v>
      </c>
      <c r="G185" s="29">
        <v>-20</v>
      </c>
      <c r="H185" s="29">
        <v>22.5</v>
      </c>
      <c r="I185" s="29">
        <v>450</v>
      </c>
      <c r="J185" s="29">
        <v>240</v>
      </c>
      <c r="K185" s="29">
        <v>22.5</v>
      </c>
      <c r="L185" s="29">
        <v>5400</v>
      </c>
      <c r="M185" s="27" t="s">
        <v>49</v>
      </c>
      <c r="N185" s="28" t="s">
        <v>50</v>
      </c>
      <c r="O185" s="28"/>
      <c r="P185" s="28"/>
      <c r="Q185" s="26"/>
    </row>
    <row r="186" spans="1:17" ht="18.95" customHeight="1" x14ac:dyDescent="0.2">
      <c r="A186" s="26">
        <v>44204</v>
      </c>
      <c r="B186" s="27" t="s">
        <v>359</v>
      </c>
      <c r="C186" s="27" t="s">
        <v>360</v>
      </c>
      <c r="D186" s="27" t="s">
        <v>356</v>
      </c>
      <c r="E186" s="28" t="s">
        <v>228</v>
      </c>
      <c r="F186" s="28" t="s">
        <v>229</v>
      </c>
      <c r="G186" s="29">
        <v>-20</v>
      </c>
      <c r="H186" s="29">
        <v>22.5</v>
      </c>
      <c r="I186" s="29">
        <v>450</v>
      </c>
      <c r="J186" s="29">
        <v>260</v>
      </c>
      <c r="K186" s="29">
        <v>22.5</v>
      </c>
      <c r="L186" s="29">
        <v>5850</v>
      </c>
      <c r="M186" s="27" t="s">
        <v>49</v>
      </c>
      <c r="N186" s="28" t="s">
        <v>50</v>
      </c>
      <c r="O186" s="28"/>
      <c r="P186" s="28"/>
      <c r="Q186" s="26"/>
    </row>
    <row r="187" spans="1:17" ht="18.95" customHeight="1" x14ac:dyDescent="0.2">
      <c r="A187" s="26">
        <v>44202</v>
      </c>
      <c r="B187" s="27" t="s">
        <v>359</v>
      </c>
      <c r="C187" s="27" t="s">
        <v>360</v>
      </c>
      <c r="D187" s="27" t="s">
        <v>357</v>
      </c>
      <c r="E187" s="28" t="s">
        <v>228</v>
      </c>
      <c r="F187" s="28" t="s">
        <v>229</v>
      </c>
      <c r="G187" s="29">
        <v>-20</v>
      </c>
      <c r="H187" s="29">
        <v>22.5</v>
      </c>
      <c r="I187" s="29">
        <v>450</v>
      </c>
      <c r="J187" s="29">
        <v>280</v>
      </c>
      <c r="K187" s="29">
        <v>22.5</v>
      </c>
      <c r="L187" s="29">
        <v>6300</v>
      </c>
      <c r="M187" s="27" t="s">
        <v>49</v>
      </c>
      <c r="N187" s="28" t="s">
        <v>50</v>
      </c>
      <c r="O187" s="28"/>
      <c r="P187" s="28"/>
      <c r="Q187" s="26"/>
    </row>
    <row r="188" spans="1:17" ht="18.95" customHeight="1" x14ac:dyDescent="0.2">
      <c r="A188" s="26">
        <v>44201</v>
      </c>
      <c r="B188" s="27" t="s">
        <v>359</v>
      </c>
      <c r="C188" s="27" t="s">
        <v>360</v>
      </c>
      <c r="D188" s="27" t="s">
        <v>358</v>
      </c>
      <c r="E188" s="28" t="s">
        <v>238</v>
      </c>
      <c r="F188" s="28" t="s">
        <v>239</v>
      </c>
      <c r="G188" s="29">
        <v>300</v>
      </c>
      <c r="H188" s="29">
        <v>22.5</v>
      </c>
      <c r="I188" s="29">
        <v>6750</v>
      </c>
      <c r="J188" s="29">
        <v>300</v>
      </c>
      <c r="K188" s="29">
        <v>22.5</v>
      </c>
      <c r="L188" s="29">
        <v>6750</v>
      </c>
      <c r="M188" s="27" t="s">
        <v>49</v>
      </c>
      <c r="N188" s="28" t="s">
        <v>50</v>
      </c>
      <c r="O188" s="28"/>
      <c r="P188" s="28"/>
      <c r="Q188" s="26"/>
    </row>
    <row r="189" spans="1:17" x14ac:dyDescent="0.2">
      <c r="G189" s="30">
        <f>SUM(G2:G188)</f>
        <v>74</v>
      </c>
    </row>
  </sheetData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3530-1EAB-483A-9259-7520773BAEAD}">
  <dimension ref="A1:T190"/>
  <sheetViews>
    <sheetView showGridLines="0" workbookViewId="0">
      <selection sqref="A1:XFD1048576"/>
    </sheetView>
  </sheetViews>
  <sheetFormatPr baseColWidth="10" defaultRowHeight="12.75" x14ac:dyDescent="0.2"/>
  <cols>
    <col min="1" max="1" width="11.7109375" style="25" customWidth="1"/>
    <col min="2" max="2" width="4.85546875" style="25" customWidth="1"/>
    <col min="3" max="3" width="8.140625" style="25" customWidth="1"/>
    <col min="4" max="4" width="7.7109375" style="25" customWidth="1"/>
    <col min="5" max="5" width="6.85546875" style="25" customWidth="1"/>
    <col min="6" max="6" width="14.42578125" style="25" customWidth="1"/>
    <col min="7" max="7" width="12.140625" style="25" customWidth="1"/>
    <col min="8" max="8" width="4.85546875" style="25" customWidth="1"/>
    <col min="9" max="9" width="12.7109375" style="25" customWidth="1"/>
    <col min="10" max="10" width="7.42578125" style="25" customWidth="1"/>
    <col min="11" max="11" width="5.5703125" style="25" customWidth="1"/>
    <col min="12" max="12" width="11.140625" style="25" customWidth="1"/>
    <col min="13" max="13" width="3" style="25" customWidth="1"/>
    <col min="14" max="14" width="7.5703125" style="25" customWidth="1"/>
    <col min="15" max="15" width="7" style="25" customWidth="1"/>
    <col min="16" max="16" width="3.7109375" style="25" customWidth="1"/>
    <col min="17" max="17" width="5.85546875" style="25" customWidth="1"/>
    <col min="18" max="256" width="11.42578125" style="25"/>
    <col min="257" max="257" width="11.7109375" style="25" customWidth="1"/>
    <col min="258" max="258" width="4.85546875" style="25" customWidth="1"/>
    <col min="259" max="259" width="8.140625" style="25" customWidth="1"/>
    <col min="260" max="260" width="7.7109375" style="25" customWidth="1"/>
    <col min="261" max="261" width="6.85546875" style="25" customWidth="1"/>
    <col min="262" max="262" width="14.42578125" style="25" customWidth="1"/>
    <col min="263" max="263" width="12.140625" style="25" customWidth="1"/>
    <col min="264" max="264" width="4.85546875" style="25" customWidth="1"/>
    <col min="265" max="265" width="12.7109375" style="25" customWidth="1"/>
    <col min="266" max="266" width="7.42578125" style="25" customWidth="1"/>
    <col min="267" max="267" width="5.5703125" style="25" customWidth="1"/>
    <col min="268" max="268" width="11.140625" style="25" customWidth="1"/>
    <col min="269" max="269" width="3" style="25" customWidth="1"/>
    <col min="270" max="270" width="7.5703125" style="25" customWidth="1"/>
    <col min="271" max="271" width="7" style="25" customWidth="1"/>
    <col min="272" max="272" width="3.7109375" style="25" customWidth="1"/>
    <col min="273" max="273" width="5.85546875" style="25" customWidth="1"/>
    <col min="274" max="512" width="11.42578125" style="25"/>
    <col min="513" max="513" width="11.7109375" style="25" customWidth="1"/>
    <col min="514" max="514" width="4.85546875" style="25" customWidth="1"/>
    <col min="515" max="515" width="8.140625" style="25" customWidth="1"/>
    <col min="516" max="516" width="7.7109375" style="25" customWidth="1"/>
    <col min="517" max="517" width="6.85546875" style="25" customWidth="1"/>
    <col min="518" max="518" width="14.42578125" style="25" customWidth="1"/>
    <col min="519" max="519" width="12.140625" style="25" customWidth="1"/>
    <col min="520" max="520" width="4.85546875" style="25" customWidth="1"/>
    <col min="521" max="521" width="12.7109375" style="25" customWidth="1"/>
    <col min="522" max="522" width="7.42578125" style="25" customWidth="1"/>
    <col min="523" max="523" width="5.5703125" style="25" customWidth="1"/>
    <col min="524" max="524" width="11.140625" style="25" customWidth="1"/>
    <col min="525" max="525" width="3" style="25" customWidth="1"/>
    <col min="526" max="526" width="7.5703125" style="25" customWidth="1"/>
    <col min="527" max="527" width="7" style="25" customWidth="1"/>
    <col min="528" max="528" width="3.7109375" style="25" customWidth="1"/>
    <col min="529" max="529" width="5.85546875" style="25" customWidth="1"/>
    <col min="530" max="768" width="11.42578125" style="25"/>
    <col min="769" max="769" width="11.7109375" style="25" customWidth="1"/>
    <col min="770" max="770" width="4.85546875" style="25" customWidth="1"/>
    <col min="771" max="771" width="8.140625" style="25" customWidth="1"/>
    <col min="772" max="772" width="7.7109375" style="25" customWidth="1"/>
    <col min="773" max="773" width="6.85546875" style="25" customWidth="1"/>
    <col min="774" max="774" width="14.42578125" style="25" customWidth="1"/>
    <col min="775" max="775" width="12.140625" style="25" customWidth="1"/>
    <col min="776" max="776" width="4.85546875" style="25" customWidth="1"/>
    <col min="777" max="777" width="12.7109375" style="25" customWidth="1"/>
    <col min="778" max="778" width="7.42578125" style="25" customWidth="1"/>
    <col min="779" max="779" width="5.5703125" style="25" customWidth="1"/>
    <col min="780" max="780" width="11.140625" style="25" customWidth="1"/>
    <col min="781" max="781" width="3" style="25" customWidth="1"/>
    <col min="782" max="782" width="7.5703125" style="25" customWidth="1"/>
    <col min="783" max="783" width="7" style="25" customWidth="1"/>
    <col min="784" max="784" width="3.7109375" style="25" customWidth="1"/>
    <col min="785" max="785" width="5.85546875" style="25" customWidth="1"/>
    <col min="786" max="1024" width="11.42578125" style="25"/>
    <col min="1025" max="1025" width="11.7109375" style="25" customWidth="1"/>
    <col min="1026" max="1026" width="4.85546875" style="25" customWidth="1"/>
    <col min="1027" max="1027" width="8.140625" style="25" customWidth="1"/>
    <col min="1028" max="1028" width="7.7109375" style="25" customWidth="1"/>
    <col min="1029" max="1029" width="6.85546875" style="25" customWidth="1"/>
    <col min="1030" max="1030" width="14.42578125" style="25" customWidth="1"/>
    <col min="1031" max="1031" width="12.140625" style="25" customWidth="1"/>
    <col min="1032" max="1032" width="4.85546875" style="25" customWidth="1"/>
    <col min="1033" max="1033" width="12.7109375" style="25" customWidth="1"/>
    <col min="1034" max="1034" width="7.42578125" style="25" customWidth="1"/>
    <col min="1035" max="1035" width="5.5703125" style="25" customWidth="1"/>
    <col min="1036" max="1036" width="11.140625" style="25" customWidth="1"/>
    <col min="1037" max="1037" width="3" style="25" customWidth="1"/>
    <col min="1038" max="1038" width="7.5703125" style="25" customWidth="1"/>
    <col min="1039" max="1039" width="7" style="25" customWidth="1"/>
    <col min="1040" max="1040" width="3.7109375" style="25" customWidth="1"/>
    <col min="1041" max="1041" width="5.85546875" style="25" customWidth="1"/>
    <col min="1042" max="1280" width="11.42578125" style="25"/>
    <col min="1281" max="1281" width="11.7109375" style="25" customWidth="1"/>
    <col min="1282" max="1282" width="4.85546875" style="25" customWidth="1"/>
    <col min="1283" max="1283" width="8.140625" style="25" customWidth="1"/>
    <col min="1284" max="1284" width="7.7109375" style="25" customWidth="1"/>
    <col min="1285" max="1285" width="6.85546875" style="25" customWidth="1"/>
    <col min="1286" max="1286" width="14.42578125" style="25" customWidth="1"/>
    <col min="1287" max="1287" width="12.140625" style="25" customWidth="1"/>
    <col min="1288" max="1288" width="4.85546875" style="25" customWidth="1"/>
    <col min="1289" max="1289" width="12.7109375" style="25" customWidth="1"/>
    <col min="1290" max="1290" width="7.42578125" style="25" customWidth="1"/>
    <col min="1291" max="1291" width="5.5703125" style="25" customWidth="1"/>
    <col min="1292" max="1292" width="11.140625" style="25" customWidth="1"/>
    <col min="1293" max="1293" width="3" style="25" customWidth="1"/>
    <col min="1294" max="1294" width="7.5703125" style="25" customWidth="1"/>
    <col min="1295" max="1295" width="7" style="25" customWidth="1"/>
    <col min="1296" max="1296" width="3.7109375" style="25" customWidth="1"/>
    <col min="1297" max="1297" width="5.85546875" style="25" customWidth="1"/>
    <col min="1298" max="1536" width="11.42578125" style="25"/>
    <col min="1537" max="1537" width="11.7109375" style="25" customWidth="1"/>
    <col min="1538" max="1538" width="4.85546875" style="25" customWidth="1"/>
    <col min="1539" max="1539" width="8.140625" style="25" customWidth="1"/>
    <col min="1540" max="1540" width="7.7109375" style="25" customWidth="1"/>
    <col min="1541" max="1541" width="6.85546875" style="25" customWidth="1"/>
    <col min="1542" max="1542" width="14.42578125" style="25" customWidth="1"/>
    <col min="1543" max="1543" width="12.140625" style="25" customWidth="1"/>
    <col min="1544" max="1544" width="4.85546875" style="25" customWidth="1"/>
    <col min="1545" max="1545" width="12.7109375" style="25" customWidth="1"/>
    <col min="1546" max="1546" width="7.42578125" style="25" customWidth="1"/>
    <col min="1547" max="1547" width="5.5703125" style="25" customWidth="1"/>
    <col min="1548" max="1548" width="11.140625" style="25" customWidth="1"/>
    <col min="1549" max="1549" width="3" style="25" customWidth="1"/>
    <col min="1550" max="1550" width="7.5703125" style="25" customWidth="1"/>
    <col min="1551" max="1551" width="7" style="25" customWidth="1"/>
    <col min="1552" max="1552" width="3.7109375" style="25" customWidth="1"/>
    <col min="1553" max="1553" width="5.85546875" style="25" customWidth="1"/>
    <col min="1554" max="1792" width="11.42578125" style="25"/>
    <col min="1793" max="1793" width="11.7109375" style="25" customWidth="1"/>
    <col min="1794" max="1794" width="4.85546875" style="25" customWidth="1"/>
    <col min="1795" max="1795" width="8.140625" style="25" customWidth="1"/>
    <col min="1796" max="1796" width="7.7109375" style="25" customWidth="1"/>
    <col min="1797" max="1797" width="6.85546875" style="25" customWidth="1"/>
    <col min="1798" max="1798" width="14.42578125" style="25" customWidth="1"/>
    <col min="1799" max="1799" width="12.140625" style="25" customWidth="1"/>
    <col min="1800" max="1800" width="4.85546875" style="25" customWidth="1"/>
    <col min="1801" max="1801" width="12.7109375" style="25" customWidth="1"/>
    <col min="1802" max="1802" width="7.42578125" style="25" customWidth="1"/>
    <col min="1803" max="1803" width="5.5703125" style="25" customWidth="1"/>
    <col min="1804" max="1804" width="11.140625" style="25" customWidth="1"/>
    <col min="1805" max="1805" width="3" style="25" customWidth="1"/>
    <col min="1806" max="1806" width="7.5703125" style="25" customWidth="1"/>
    <col min="1807" max="1807" width="7" style="25" customWidth="1"/>
    <col min="1808" max="1808" width="3.7109375" style="25" customWidth="1"/>
    <col min="1809" max="1809" width="5.85546875" style="25" customWidth="1"/>
    <col min="1810" max="2048" width="11.42578125" style="25"/>
    <col min="2049" max="2049" width="11.7109375" style="25" customWidth="1"/>
    <col min="2050" max="2050" width="4.85546875" style="25" customWidth="1"/>
    <col min="2051" max="2051" width="8.140625" style="25" customWidth="1"/>
    <col min="2052" max="2052" width="7.7109375" style="25" customWidth="1"/>
    <col min="2053" max="2053" width="6.85546875" style="25" customWidth="1"/>
    <col min="2054" max="2054" width="14.42578125" style="25" customWidth="1"/>
    <col min="2055" max="2055" width="12.140625" style="25" customWidth="1"/>
    <col min="2056" max="2056" width="4.85546875" style="25" customWidth="1"/>
    <col min="2057" max="2057" width="12.7109375" style="25" customWidth="1"/>
    <col min="2058" max="2058" width="7.42578125" style="25" customWidth="1"/>
    <col min="2059" max="2059" width="5.5703125" style="25" customWidth="1"/>
    <col min="2060" max="2060" width="11.140625" style="25" customWidth="1"/>
    <col min="2061" max="2061" width="3" style="25" customWidth="1"/>
    <col min="2062" max="2062" width="7.5703125" style="25" customWidth="1"/>
    <col min="2063" max="2063" width="7" style="25" customWidth="1"/>
    <col min="2064" max="2064" width="3.7109375" style="25" customWidth="1"/>
    <col min="2065" max="2065" width="5.85546875" style="25" customWidth="1"/>
    <col min="2066" max="2304" width="11.42578125" style="25"/>
    <col min="2305" max="2305" width="11.7109375" style="25" customWidth="1"/>
    <col min="2306" max="2306" width="4.85546875" style="25" customWidth="1"/>
    <col min="2307" max="2307" width="8.140625" style="25" customWidth="1"/>
    <col min="2308" max="2308" width="7.7109375" style="25" customWidth="1"/>
    <col min="2309" max="2309" width="6.85546875" style="25" customWidth="1"/>
    <col min="2310" max="2310" width="14.42578125" style="25" customWidth="1"/>
    <col min="2311" max="2311" width="12.140625" style="25" customWidth="1"/>
    <col min="2312" max="2312" width="4.85546875" style="25" customWidth="1"/>
    <col min="2313" max="2313" width="12.7109375" style="25" customWidth="1"/>
    <col min="2314" max="2314" width="7.42578125" style="25" customWidth="1"/>
    <col min="2315" max="2315" width="5.5703125" style="25" customWidth="1"/>
    <col min="2316" max="2316" width="11.140625" style="25" customWidth="1"/>
    <col min="2317" max="2317" width="3" style="25" customWidth="1"/>
    <col min="2318" max="2318" width="7.5703125" style="25" customWidth="1"/>
    <col min="2319" max="2319" width="7" style="25" customWidth="1"/>
    <col min="2320" max="2320" width="3.7109375" style="25" customWidth="1"/>
    <col min="2321" max="2321" width="5.85546875" style="25" customWidth="1"/>
    <col min="2322" max="2560" width="11.42578125" style="25"/>
    <col min="2561" max="2561" width="11.7109375" style="25" customWidth="1"/>
    <col min="2562" max="2562" width="4.85546875" style="25" customWidth="1"/>
    <col min="2563" max="2563" width="8.140625" style="25" customWidth="1"/>
    <col min="2564" max="2564" width="7.7109375" style="25" customWidth="1"/>
    <col min="2565" max="2565" width="6.85546875" style="25" customWidth="1"/>
    <col min="2566" max="2566" width="14.42578125" style="25" customWidth="1"/>
    <col min="2567" max="2567" width="12.140625" style="25" customWidth="1"/>
    <col min="2568" max="2568" width="4.85546875" style="25" customWidth="1"/>
    <col min="2569" max="2569" width="12.7109375" style="25" customWidth="1"/>
    <col min="2570" max="2570" width="7.42578125" style="25" customWidth="1"/>
    <col min="2571" max="2571" width="5.5703125" style="25" customWidth="1"/>
    <col min="2572" max="2572" width="11.140625" style="25" customWidth="1"/>
    <col min="2573" max="2573" width="3" style="25" customWidth="1"/>
    <col min="2574" max="2574" width="7.5703125" style="25" customWidth="1"/>
    <col min="2575" max="2575" width="7" style="25" customWidth="1"/>
    <col min="2576" max="2576" width="3.7109375" style="25" customWidth="1"/>
    <col min="2577" max="2577" width="5.85546875" style="25" customWidth="1"/>
    <col min="2578" max="2816" width="11.42578125" style="25"/>
    <col min="2817" max="2817" width="11.7109375" style="25" customWidth="1"/>
    <col min="2818" max="2818" width="4.85546875" style="25" customWidth="1"/>
    <col min="2819" max="2819" width="8.140625" style="25" customWidth="1"/>
    <col min="2820" max="2820" width="7.7109375" style="25" customWidth="1"/>
    <col min="2821" max="2821" width="6.85546875" style="25" customWidth="1"/>
    <col min="2822" max="2822" width="14.42578125" style="25" customWidth="1"/>
    <col min="2823" max="2823" width="12.140625" style="25" customWidth="1"/>
    <col min="2824" max="2824" width="4.85546875" style="25" customWidth="1"/>
    <col min="2825" max="2825" width="12.7109375" style="25" customWidth="1"/>
    <col min="2826" max="2826" width="7.42578125" style="25" customWidth="1"/>
    <col min="2827" max="2827" width="5.5703125" style="25" customWidth="1"/>
    <col min="2828" max="2828" width="11.140625" style="25" customWidth="1"/>
    <col min="2829" max="2829" width="3" style="25" customWidth="1"/>
    <col min="2830" max="2830" width="7.5703125" style="25" customWidth="1"/>
    <col min="2831" max="2831" width="7" style="25" customWidth="1"/>
    <col min="2832" max="2832" width="3.7109375" style="25" customWidth="1"/>
    <col min="2833" max="2833" width="5.85546875" style="25" customWidth="1"/>
    <col min="2834" max="3072" width="11.42578125" style="25"/>
    <col min="3073" max="3073" width="11.7109375" style="25" customWidth="1"/>
    <col min="3074" max="3074" width="4.85546875" style="25" customWidth="1"/>
    <col min="3075" max="3075" width="8.140625" style="25" customWidth="1"/>
    <col min="3076" max="3076" width="7.7109375" style="25" customWidth="1"/>
    <col min="3077" max="3077" width="6.85546875" style="25" customWidth="1"/>
    <col min="3078" max="3078" width="14.42578125" style="25" customWidth="1"/>
    <col min="3079" max="3079" width="12.140625" style="25" customWidth="1"/>
    <col min="3080" max="3080" width="4.85546875" style="25" customWidth="1"/>
    <col min="3081" max="3081" width="12.7109375" style="25" customWidth="1"/>
    <col min="3082" max="3082" width="7.42578125" style="25" customWidth="1"/>
    <col min="3083" max="3083" width="5.5703125" style="25" customWidth="1"/>
    <col min="3084" max="3084" width="11.140625" style="25" customWidth="1"/>
    <col min="3085" max="3085" width="3" style="25" customWidth="1"/>
    <col min="3086" max="3086" width="7.5703125" style="25" customWidth="1"/>
    <col min="3087" max="3087" width="7" style="25" customWidth="1"/>
    <col min="3088" max="3088" width="3.7109375" style="25" customWidth="1"/>
    <col min="3089" max="3089" width="5.85546875" style="25" customWidth="1"/>
    <col min="3090" max="3328" width="11.42578125" style="25"/>
    <col min="3329" max="3329" width="11.7109375" style="25" customWidth="1"/>
    <col min="3330" max="3330" width="4.85546875" style="25" customWidth="1"/>
    <col min="3331" max="3331" width="8.140625" style="25" customWidth="1"/>
    <col min="3332" max="3332" width="7.7109375" style="25" customWidth="1"/>
    <col min="3333" max="3333" width="6.85546875" style="25" customWidth="1"/>
    <col min="3334" max="3334" width="14.42578125" style="25" customWidth="1"/>
    <col min="3335" max="3335" width="12.140625" style="25" customWidth="1"/>
    <col min="3336" max="3336" width="4.85546875" style="25" customWidth="1"/>
    <col min="3337" max="3337" width="12.7109375" style="25" customWidth="1"/>
    <col min="3338" max="3338" width="7.42578125" style="25" customWidth="1"/>
    <col min="3339" max="3339" width="5.5703125" style="25" customWidth="1"/>
    <col min="3340" max="3340" width="11.140625" style="25" customWidth="1"/>
    <col min="3341" max="3341" width="3" style="25" customWidth="1"/>
    <col min="3342" max="3342" width="7.5703125" style="25" customWidth="1"/>
    <col min="3343" max="3343" width="7" style="25" customWidth="1"/>
    <col min="3344" max="3344" width="3.7109375" style="25" customWidth="1"/>
    <col min="3345" max="3345" width="5.85546875" style="25" customWidth="1"/>
    <col min="3346" max="3584" width="11.42578125" style="25"/>
    <col min="3585" max="3585" width="11.7109375" style="25" customWidth="1"/>
    <col min="3586" max="3586" width="4.85546875" style="25" customWidth="1"/>
    <col min="3587" max="3587" width="8.140625" style="25" customWidth="1"/>
    <col min="3588" max="3588" width="7.7109375" style="25" customWidth="1"/>
    <col min="3589" max="3589" width="6.85546875" style="25" customWidth="1"/>
    <col min="3590" max="3590" width="14.42578125" style="25" customWidth="1"/>
    <col min="3591" max="3591" width="12.140625" style="25" customWidth="1"/>
    <col min="3592" max="3592" width="4.85546875" style="25" customWidth="1"/>
    <col min="3593" max="3593" width="12.7109375" style="25" customWidth="1"/>
    <col min="3594" max="3594" width="7.42578125" style="25" customWidth="1"/>
    <col min="3595" max="3595" width="5.5703125" style="25" customWidth="1"/>
    <col min="3596" max="3596" width="11.140625" style="25" customWidth="1"/>
    <col min="3597" max="3597" width="3" style="25" customWidth="1"/>
    <col min="3598" max="3598" width="7.5703125" style="25" customWidth="1"/>
    <col min="3599" max="3599" width="7" style="25" customWidth="1"/>
    <col min="3600" max="3600" width="3.7109375" style="25" customWidth="1"/>
    <col min="3601" max="3601" width="5.85546875" style="25" customWidth="1"/>
    <col min="3602" max="3840" width="11.42578125" style="25"/>
    <col min="3841" max="3841" width="11.7109375" style="25" customWidth="1"/>
    <col min="3842" max="3842" width="4.85546875" style="25" customWidth="1"/>
    <col min="3843" max="3843" width="8.140625" style="25" customWidth="1"/>
    <col min="3844" max="3844" width="7.7109375" style="25" customWidth="1"/>
    <col min="3845" max="3845" width="6.85546875" style="25" customWidth="1"/>
    <col min="3846" max="3846" width="14.42578125" style="25" customWidth="1"/>
    <col min="3847" max="3847" width="12.140625" style="25" customWidth="1"/>
    <col min="3848" max="3848" width="4.85546875" style="25" customWidth="1"/>
    <col min="3849" max="3849" width="12.7109375" style="25" customWidth="1"/>
    <col min="3850" max="3850" width="7.42578125" style="25" customWidth="1"/>
    <col min="3851" max="3851" width="5.5703125" style="25" customWidth="1"/>
    <col min="3852" max="3852" width="11.140625" style="25" customWidth="1"/>
    <col min="3853" max="3853" width="3" style="25" customWidth="1"/>
    <col min="3854" max="3854" width="7.5703125" style="25" customWidth="1"/>
    <col min="3855" max="3855" width="7" style="25" customWidth="1"/>
    <col min="3856" max="3856" width="3.7109375" style="25" customWidth="1"/>
    <col min="3857" max="3857" width="5.85546875" style="25" customWidth="1"/>
    <col min="3858" max="4096" width="11.42578125" style="25"/>
    <col min="4097" max="4097" width="11.7109375" style="25" customWidth="1"/>
    <col min="4098" max="4098" width="4.85546875" style="25" customWidth="1"/>
    <col min="4099" max="4099" width="8.140625" style="25" customWidth="1"/>
    <col min="4100" max="4100" width="7.7109375" style="25" customWidth="1"/>
    <col min="4101" max="4101" width="6.85546875" style="25" customWidth="1"/>
    <col min="4102" max="4102" width="14.42578125" style="25" customWidth="1"/>
    <col min="4103" max="4103" width="12.140625" style="25" customWidth="1"/>
    <col min="4104" max="4104" width="4.85546875" style="25" customWidth="1"/>
    <col min="4105" max="4105" width="12.7109375" style="25" customWidth="1"/>
    <col min="4106" max="4106" width="7.42578125" style="25" customWidth="1"/>
    <col min="4107" max="4107" width="5.5703125" style="25" customWidth="1"/>
    <col min="4108" max="4108" width="11.140625" style="25" customWidth="1"/>
    <col min="4109" max="4109" width="3" style="25" customWidth="1"/>
    <col min="4110" max="4110" width="7.5703125" style="25" customWidth="1"/>
    <col min="4111" max="4111" width="7" style="25" customWidth="1"/>
    <col min="4112" max="4112" width="3.7109375" style="25" customWidth="1"/>
    <col min="4113" max="4113" width="5.85546875" style="25" customWidth="1"/>
    <col min="4114" max="4352" width="11.42578125" style="25"/>
    <col min="4353" max="4353" width="11.7109375" style="25" customWidth="1"/>
    <col min="4354" max="4354" width="4.85546875" style="25" customWidth="1"/>
    <col min="4355" max="4355" width="8.140625" style="25" customWidth="1"/>
    <col min="4356" max="4356" width="7.7109375" style="25" customWidth="1"/>
    <col min="4357" max="4357" width="6.85546875" style="25" customWidth="1"/>
    <col min="4358" max="4358" width="14.42578125" style="25" customWidth="1"/>
    <col min="4359" max="4359" width="12.140625" style="25" customWidth="1"/>
    <col min="4360" max="4360" width="4.85546875" style="25" customWidth="1"/>
    <col min="4361" max="4361" width="12.7109375" style="25" customWidth="1"/>
    <col min="4362" max="4362" width="7.42578125" style="25" customWidth="1"/>
    <col min="4363" max="4363" width="5.5703125" style="25" customWidth="1"/>
    <col min="4364" max="4364" width="11.140625" style="25" customWidth="1"/>
    <col min="4365" max="4365" width="3" style="25" customWidth="1"/>
    <col min="4366" max="4366" width="7.5703125" style="25" customWidth="1"/>
    <col min="4367" max="4367" width="7" style="25" customWidth="1"/>
    <col min="4368" max="4368" width="3.7109375" style="25" customWidth="1"/>
    <col min="4369" max="4369" width="5.85546875" style="25" customWidth="1"/>
    <col min="4370" max="4608" width="11.42578125" style="25"/>
    <col min="4609" max="4609" width="11.7109375" style="25" customWidth="1"/>
    <col min="4610" max="4610" width="4.85546875" style="25" customWidth="1"/>
    <col min="4611" max="4611" width="8.140625" style="25" customWidth="1"/>
    <col min="4612" max="4612" width="7.7109375" style="25" customWidth="1"/>
    <col min="4613" max="4613" width="6.85546875" style="25" customWidth="1"/>
    <col min="4614" max="4614" width="14.42578125" style="25" customWidth="1"/>
    <col min="4615" max="4615" width="12.140625" style="25" customWidth="1"/>
    <col min="4616" max="4616" width="4.85546875" style="25" customWidth="1"/>
    <col min="4617" max="4617" width="12.7109375" style="25" customWidth="1"/>
    <col min="4618" max="4618" width="7.42578125" style="25" customWidth="1"/>
    <col min="4619" max="4619" width="5.5703125" style="25" customWidth="1"/>
    <col min="4620" max="4620" width="11.140625" style="25" customWidth="1"/>
    <col min="4621" max="4621" width="3" style="25" customWidth="1"/>
    <col min="4622" max="4622" width="7.5703125" style="25" customWidth="1"/>
    <col min="4623" max="4623" width="7" style="25" customWidth="1"/>
    <col min="4624" max="4624" width="3.7109375" style="25" customWidth="1"/>
    <col min="4625" max="4625" width="5.85546875" style="25" customWidth="1"/>
    <col min="4626" max="4864" width="11.42578125" style="25"/>
    <col min="4865" max="4865" width="11.7109375" style="25" customWidth="1"/>
    <col min="4866" max="4866" width="4.85546875" style="25" customWidth="1"/>
    <col min="4867" max="4867" width="8.140625" style="25" customWidth="1"/>
    <col min="4868" max="4868" width="7.7109375" style="25" customWidth="1"/>
    <col min="4869" max="4869" width="6.85546875" style="25" customWidth="1"/>
    <col min="4870" max="4870" width="14.42578125" style="25" customWidth="1"/>
    <col min="4871" max="4871" width="12.140625" style="25" customWidth="1"/>
    <col min="4872" max="4872" width="4.85546875" style="25" customWidth="1"/>
    <col min="4873" max="4873" width="12.7109375" style="25" customWidth="1"/>
    <col min="4874" max="4874" width="7.42578125" style="25" customWidth="1"/>
    <col min="4875" max="4875" width="5.5703125" style="25" customWidth="1"/>
    <col min="4876" max="4876" width="11.140625" style="25" customWidth="1"/>
    <col min="4877" max="4877" width="3" style="25" customWidth="1"/>
    <col min="4878" max="4878" width="7.5703125" style="25" customWidth="1"/>
    <col min="4879" max="4879" width="7" style="25" customWidth="1"/>
    <col min="4880" max="4880" width="3.7109375" style="25" customWidth="1"/>
    <col min="4881" max="4881" width="5.85546875" style="25" customWidth="1"/>
    <col min="4882" max="5120" width="11.42578125" style="25"/>
    <col min="5121" max="5121" width="11.7109375" style="25" customWidth="1"/>
    <col min="5122" max="5122" width="4.85546875" style="25" customWidth="1"/>
    <col min="5123" max="5123" width="8.140625" style="25" customWidth="1"/>
    <col min="5124" max="5124" width="7.7109375" style="25" customWidth="1"/>
    <col min="5125" max="5125" width="6.85546875" style="25" customWidth="1"/>
    <col min="5126" max="5126" width="14.42578125" style="25" customWidth="1"/>
    <col min="5127" max="5127" width="12.140625" style="25" customWidth="1"/>
    <col min="5128" max="5128" width="4.85546875" style="25" customWidth="1"/>
    <col min="5129" max="5129" width="12.7109375" style="25" customWidth="1"/>
    <col min="5130" max="5130" width="7.42578125" style="25" customWidth="1"/>
    <col min="5131" max="5131" width="5.5703125" style="25" customWidth="1"/>
    <col min="5132" max="5132" width="11.140625" style="25" customWidth="1"/>
    <col min="5133" max="5133" width="3" style="25" customWidth="1"/>
    <col min="5134" max="5134" width="7.5703125" style="25" customWidth="1"/>
    <col min="5135" max="5135" width="7" style="25" customWidth="1"/>
    <col min="5136" max="5136" width="3.7109375" style="25" customWidth="1"/>
    <col min="5137" max="5137" width="5.85546875" style="25" customWidth="1"/>
    <col min="5138" max="5376" width="11.42578125" style="25"/>
    <col min="5377" max="5377" width="11.7109375" style="25" customWidth="1"/>
    <col min="5378" max="5378" width="4.85546875" style="25" customWidth="1"/>
    <col min="5379" max="5379" width="8.140625" style="25" customWidth="1"/>
    <col min="5380" max="5380" width="7.7109375" style="25" customWidth="1"/>
    <col min="5381" max="5381" width="6.85546875" style="25" customWidth="1"/>
    <col min="5382" max="5382" width="14.42578125" style="25" customWidth="1"/>
    <col min="5383" max="5383" width="12.140625" style="25" customWidth="1"/>
    <col min="5384" max="5384" width="4.85546875" style="25" customWidth="1"/>
    <col min="5385" max="5385" width="12.7109375" style="25" customWidth="1"/>
    <col min="5386" max="5386" width="7.42578125" style="25" customWidth="1"/>
    <col min="5387" max="5387" width="5.5703125" style="25" customWidth="1"/>
    <col min="5388" max="5388" width="11.140625" style="25" customWidth="1"/>
    <col min="5389" max="5389" width="3" style="25" customWidth="1"/>
    <col min="5390" max="5390" width="7.5703125" style="25" customWidth="1"/>
    <col min="5391" max="5391" width="7" style="25" customWidth="1"/>
    <col min="5392" max="5392" width="3.7109375" style="25" customWidth="1"/>
    <col min="5393" max="5393" width="5.85546875" style="25" customWidth="1"/>
    <col min="5394" max="5632" width="11.42578125" style="25"/>
    <col min="5633" max="5633" width="11.7109375" style="25" customWidth="1"/>
    <col min="5634" max="5634" width="4.85546875" style="25" customWidth="1"/>
    <col min="5635" max="5635" width="8.140625" style="25" customWidth="1"/>
    <col min="5636" max="5636" width="7.7109375" style="25" customWidth="1"/>
    <col min="5637" max="5637" width="6.85546875" style="25" customWidth="1"/>
    <col min="5638" max="5638" width="14.42578125" style="25" customWidth="1"/>
    <col min="5639" max="5639" width="12.140625" style="25" customWidth="1"/>
    <col min="5640" max="5640" width="4.85546875" style="25" customWidth="1"/>
    <col min="5641" max="5641" width="12.7109375" style="25" customWidth="1"/>
    <col min="5642" max="5642" width="7.42578125" style="25" customWidth="1"/>
    <col min="5643" max="5643" width="5.5703125" style="25" customWidth="1"/>
    <col min="5644" max="5644" width="11.140625" style="25" customWidth="1"/>
    <col min="5645" max="5645" width="3" style="25" customWidth="1"/>
    <col min="5646" max="5646" width="7.5703125" style="25" customWidth="1"/>
    <col min="5647" max="5647" width="7" style="25" customWidth="1"/>
    <col min="5648" max="5648" width="3.7109375" style="25" customWidth="1"/>
    <col min="5649" max="5649" width="5.85546875" style="25" customWidth="1"/>
    <col min="5650" max="5888" width="11.42578125" style="25"/>
    <col min="5889" max="5889" width="11.7109375" style="25" customWidth="1"/>
    <col min="5890" max="5890" width="4.85546875" style="25" customWidth="1"/>
    <col min="5891" max="5891" width="8.140625" style="25" customWidth="1"/>
    <col min="5892" max="5892" width="7.7109375" style="25" customWidth="1"/>
    <col min="5893" max="5893" width="6.85546875" style="25" customWidth="1"/>
    <col min="5894" max="5894" width="14.42578125" style="25" customWidth="1"/>
    <col min="5895" max="5895" width="12.140625" style="25" customWidth="1"/>
    <col min="5896" max="5896" width="4.85546875" style="25" customWidth="1"/>
    <col min="5897" max="5897" width="12.7109375" style="25" customWidth="1"/>
    <col min="5898" max="5898" width="7.42578125" style="25" customWidth="1"/>
    <col min="5899" max="5899" width="5.5703125" style="25" customWidth="1"/>
    <col min="5900" max="5900" width="11.140625" style="25" customWidth="1"/>
    <col min="5901" max="5901" width="3" style="25" customWidth="1"/>
    <col min="5902" max="5902" width="7.5703125" style="25" customWidth="1"/>
    <col min="5903" max="5903" width="7" style="25" customWidth="1"/>
    <col min="5904" max="5904" width="3.7109375" style="25" customWidth="1"/>
    <col min="5905" max="5905" width="5.85546875" style="25" customWidth="1"/>
    <col min="5906" max="6144" width="11.42578125" style="25"/>
    <col min="6145" max="6145" width="11.7109375" style="25" customWidth="1"/>
    <col min="6146" max="6146" width="4.85546875" style="25" customWidth="1"/>
    <col min="6147" max="6147" width="8.140625" style="25" customWidth="1"/>
    <col min="6148" max="6148" width="7.7109375" style="25" customWidth="1"/>
    <col min="6149" max="6149" width="6.85546875" style="25" customWidth="1"/>
    <col min="6150" max="6150" width="14.42578125" style="25" customWidth="1"/>
    <col min="6151" max="6151" width="12.140625" style="25" customWidth="1"/>
    <col min="6152" max="6152" width="4.85546875" style="25" customWidth="1"/>
    <col min="6153" max="6153" width="12.7109375" style="25" customWidth="1"/>
    <col min="6154" max="6154" width="7.42578125" style="25" customWidth="1"/>
    <col min="6155" max="6155" width="5.5703125" style="25" customWidth="1"/>
    <col min="6156" max="6156" width="11.140625" style="25" customWidth="1"/>
    <col min="6157" max="6157" width="3" style="25" customWidth="1"/>
    <col min="6158" max="6158" width="7.5703125" style="25" customWidth="1"/>
    <col min="6159" max="6159" width="7" style="25" customWidth="1"/>
    <col min="6160" max="6160" width="3.7109375" style="25" customWidth="1"/>
    <col min="6161" max="6161" width="5.85546875" style="25" customWidth="1"/>
    <col min="6162" max="6400" width="11.42578125" style="25"/>
    <col min="6401" max="6401" width="11.7109375" style="25" customWidth="1"/>
    <col min="6402" max="6402" width="4.85546875" style="25" customWidth="1"/>
    <col min="6403" max="6403" width="8.140625" style="25" customWidth="1"/>
    <col min="6404" max="6404" width="7.7109375" style="25" customWidth="1"/>
    <col min="6405" max="6405" width="6.85546875" style="25" customWidth="1"/>
    <col min="6406" max="6406" width="14.42578125" style="25" customWidth="1"/>
    <col min="6407" max="6407" width="12.140625" style="25" customWidth="1"/>
    <col min="6408" max="6408" width="4.85546875" style="25" customWidth="1"/>
    <col min="6409" max="6409" width="12.7109375" style="25" customWidth="1"/>
    <col min="6410" max="6410" width="7.42578125" style="25" customWidth="1"/>
    <col min="6411" max="6411" width="5.5703125" style="25" customWidth="1"/>
    <col min="6412" max="6412" width="11.140625" style="25" customWidth="1"/>
    <col min="6413" max="6413" width="3" style="25" customWidth="1"/>
    <col min="6414" max="6414" width="7.5703125" style="25" customWidth="1"/>
    <col min="6415" max="6415" width="7" style="25" customWidth="1"/>
    <col min="6416" max="6416" width="3.7109375" style="25" customWidth="1"/>
    <col min="6417" max="6417" width="5.85546875" style="25" customWidth="1"/>
    <col min="6418" max="6656" width="11.42578125" style="25"/>
    <col min="6657" max="6657" width="11.7109375" style="25" customWidth="1"/>
    <col min="6658" max="6658" width="4.85546875" style="25" customWidth="1"/>
    <col min="6659" max="6659" width="8.140625" style="25" customWidth="1"/>
    <col min="6660" max="6660" width="7.7109375" style="25" customWidth="1"/>
    <col min="6661" max="6661" width="6.85546875" style="25" customWidth="1"/>
    <col min="6662" max="6662" width="14.42578125" style="25" customWidth="1"/>
    <col min="6663" max="6663" width="12.140625" style="25" customWidth="1"/>
    <col min="6664" max="6664" width="4.85546875" style="25" customWidth="1"/>
    <col min="6665" max="6665" width="12.7109375" style="25" customWidth="1"/>
    <col min="6666" max="6666" width="7.42578125" style="25" customWidth="1"/>
    <col min="6667" max="6667" width="5.5703125" style="25" customWidth="1"/>
    <col min="6668" max="6668" width="11.140625" style="25" customWidth="1"/>
    <col min="6669" max="6669" width="3" style="25" customWidth="1"/>
    <col min="6670" max="6670" width="7.5703125" style="25" customWidth="1"/>
    <col min="6671" max="6671" width="7" style="25" customWidth="1"/>
    <col min="6672" max="6672" width="3.7109375" style="25" customWidth="1"/>
    <col min="6673" max="6673" width="5.85546875" style="25" customWidth="1"/>
    <col min="6674" max="6912" width="11.42578125" style="25"/>
    <col min="6913" max="6913" width="11.7109375" style="25" customWidth="1"/>
    <col min="6914" max="6914" width="4.85546875" style="25" customWidth="1"/>
    <col min="6915" max="6915" width="8.140625" style="25" customWidth="1"/>
    <col min="6916" max="6916" width="7.7109375" style="25" customWidth="1"/>
    <col min="6917" max="6917" width="6.85546875" style="25" customWidth="1"/>
    <col min="6918" max="6918" width="14.42578125" style="25" customWidth="1"/>
    <col min="6919" max="6919" width="12.140625" style="25" customWidth="1"/>
    <col min="6920" max="6920" width="4.85546875" style="25" customWidth="1"/>
    <col min="6921" max="6921" width="12.7109375" style="25" customWidth="1"/>
    <col min="6922" max="6922" width="7.42578125" style="25" customWidth="1"/>
    <col min="6923" max="6923" width="5.5703125" style="25" customWidth="1"/>
    <col min="6924" max="6924" width="11.140625" style="25" customWidth="1"/>
    <col min="6925" max="6925" width="3" style="25" customWidth="1"/>
    <col min="6926" max="6926" width="7.5703125" style="25" customWidth="1"/>
    <col min="6927" max="6927" width="7" style="25" customWidth="1"/>
    <col min="6928" max="6928" width="3.7109375" style="25" customWidth="1"/>
    <col min="6929" max="6929" width="5.85546875" style="25" customWidth="1"/>
    <col min="6930" max="7168" width="11.42578125" style="25"/>
    <col min="7169" max="7169" width="11.7109375" style="25" customWidth="1"/>
    <col min="7170" max="7170" width="4.85546875" style="25" customWidth="1"/>
    <col min="7171" max="7171" width="8.140625" style="25" customWidth="1"/>
    <col min="7172" max="7172" width="7.7109375" style="25" customWidth="1"/>
    <col min="7173" max="7173" width="6.85546875" style="25" customWidth="1"/>
    <col min="7174" max="7174" width="14.42578125" style="25" customWidth="1"/>
    <col min="7175" max="7175" width="12.140625" style="25" customWidth="1"/>
    <col min="7176" max="7176" width="4.85546875" style="25" customWidth="1"/>
    <col min="7177" max="7177" width="12.7109375" style="25" customWidth="1"/>
    <col min="7178" max="7178" width="7.42578125" style="25" customWidth="1"/>
    <col min="7179" max="7179" width="5.5703125" style="25" customWidth="1"/>
    <col min="7180" max="7180" width="11.140625" style="25" customWidth="1"/>
    <col min="7181" max="7181" width="3" style="25" customWidth="1"/>
    <col min="7182" max="7182" width="7.5703125" style="25" customWidth="1"/>
    <col min="7183" max="7183" width="7" style="25" customWidth="1"/>
    <col min="7184" max="7184" width="3.7109375" style="25" customWidth="1"/>
    <col min="7185" max="7185" width="5.85546875" style="25" customWidth="1"/>
    <col min="7186" max="7424" width="11.42578125" style="25"/>
    <col min="7425" max="7425" width="11.7109375" style="25" customWidth="1"/>
    <col min="7426" max="7426" width="4.85546875" style="25" customWidth="1"/>
    <col min="7427" max="7427" width="8.140625" style="25" customWidth="1"/>
    <col min="7428" max="7428" width="7.7109375" style="25" customWidth="1"/>
    <col min="7429" max="7429" width="6.85546875" style="25" customWidth="1"/>
    <col min="7430" max="7430" width="14.42578125" style="25" customWidth="1"/>
    <col min="7431" max="7431" width="12.140625" style="25" customWidth="1"/>
    <col min="7432" max="7432" width="4.85546875" style="25" customWidth="1"/>
    <col min="7433" max="7433" width="12.7109375" style="25" customWidth="1"/>
    <col min="7434" max="7434" width="7.42578125" style="25" customWidth="1"/>
    <col min="7435" max="7435" width="5.5703125" style="25" customWidth="1"/>
    <col min="7436" max="7436" width="11.140625" style="25" customWidth="1"/>
    <col min="7437" max="7437" width="3" style="25" customWidth="1"/>
    <col min="7438" max="7438" width="7.5703125" style="25" customWidth="1"/>
    <col min="7439" max="7439" width="7" style="25" customWidth="1"/>
    <col min="7440" max="7440" width="3.7109375" style="25" customWidth="1"/>
    <col min="7441" max="7441" width="5.85546875" style="25" customWidth="1"/>
    <col min="7442" max="7680" width="11.42578125" style="25"/>
    <col min="7681" max="7681" width="11.7109375" style="25" customWidth="1"/>
    <col min="7682" max="7682" width="4.85546875" style="25" customWidth="1"/>
    <col min="7683" max="7683" width="8.140625" style="25" customWidth="1"/>
    <col min="7684" max="7684" width="7.7109375" style="25" customWidth="1"/>
    <col min="7685" max="7685" width="6.85546875" style="25" customWidth="1"/>
    <col min="7686" max="7686" width="14.42578125" style="25" customWidth="1"/>
    <col min="7687" max="7687" width="12.140625" style="25" customWidth="1"/>
    <col min="7688" max="7688" width="4.85546875" style="25" customWidth="1"/>
    <col min="7689" max="7689" width="12.7109375" style="25" customWidth="1"/>
    <col min="7690" max="7690" width="7.42578125" style="25" customWidth="1"/>
    <col min="7691" max="7691" width="5.5703125" style="25" customWidth="1"/>
    <col min="7692" max="7692" width="11.140625" style="25" customWidth="1"/>
    <col min="7693" max="7693" width="3" style="25" customWidth="1"/>
    <col min="7694" max="7694" width="7.5703125" style="25" customWidth="1"/>
    <col min="7695" max="7695" width="7" style="25" customWidth="1"/>
    <col min="7696" max="7696" width="3.7109375" style="25" customWidth="1"/>
    <col min="7697" max="7697" width="5.85546875" style="25" customWidth="1"/>
    <col min="7698" max="7936" width="11.42578125" style="25"/>
    <col min="7937" max="7937" width="11.7109375" style="25" customWidth="1"/>
    <col min="7938" max="7938" width="4.85546875" style="25" customWidth="1"/>
    <col min="7939" max="7939" width="8.140625" style="25" customWidth="1"/>
    <col min="7940" max="7940" width="7.7109375" style="25" customWidth="1"/>
    <col min="7941" max="7941" width="6.85546875" style="25" customWidth="1"/>
    <col min="7942" max="7942" width="14.42578125" style="25" customWidth="1"/>
    <col min="7943" max="7943" width="12.140625" style="25" customWidth="1"/>
    <col min="7944" max="7944" width="4.85546875" style="25" customWidth="1"/>
    <col min="7945" max="7945" width="12.7109375" style="25" customWidth="1"/>
    <col min="7946" max="7946" width="7.42578125" style="25" customWidth="1"/>
    <col min="7947" max="7947" width="5.5703125" style="25" customWidth="1"/>
    <col min="7948" max="7948" width="11.140625" style="25" customWidth="1"/>
    <col min="7949" max="7949" width="3" style="25" customWidth="1"/>
    <col min="7950" max="7950" width="7.5703125" style="25" customWidth="1"/>
    <col min="7951" max="7951" width="7" style="25" customWidth="1"/>
    <col min="7952" max="7952" width="3.7109375" style="25" customWidth="1"/>
    <col min="7953" max="7953" width="5.85546875" style="25" customWidth="1"/>
    <col min="7954" max="8192" width="11.42578125" style="25"/>
    <col min="8193" max="8193" width="11.7109375" style="25" customWidth="1"/>
    <col min="8194" max="8194" width="4.85546875" style="25" customWidth="1"/>
    <col min="8195" max="8195" width="8.140625" style="25" customWidth="1"/>
    <col min="8196" max="8196" width="7.7109375" style="25" customWidth="1"/>
    <col min="8197" max="8197" width="6.85546875" style="25" customWidth="1"/>
    <col min="8198" max="8198" width="14.42578125" style="25" customWidth="1"/>
    <col min="8199" max="8199" width="12.140625" style="25" customWidth="1"/>
    <col min="8200" max="8200" width="4.85546875" style="25" customWidth="1"/>
    <col min="8201" max="8201" width="12.7109375" style="25" customWidth="1"/>
    <col min="8202" max="8202" width="7.42578125" style="25" customWidth="1"/>
    <col min="8203" max="8203" width="5.5703125" style="25" customWidth="1"/>
    <col min="8204" max="8204" width="11.140625" style="25" customWidth="1"/>
    <col min="8205" max="8205" width="3" style="25" customWidth="1"/>
    <col min="8206" max="8206" width="7.5703125" style="25" customWidth="1"/>
    <col min="8207" max="8207" width="7" style="25" customWidth="1"/>
    <col min="8208" max="8208" width="3.7109375" style="25" customWidth="1"/>
    <col min="8209" max="8209" width="5.85546875" style="25" customWidth="1"/>
    <col min="8210" max="8448" width="11.42578125" style="25"/>
    <col min="8449" max="8449" width="11.7109375" style="25" customWidth="1"/>
    <col min="8450" max="8450" width="4.85546875" style="25" customWidth="1"/>
    <col min="8451" max="8451" width="8.140625" style="25" customWidth="1"/>
    <col min="8452" max="8452" width="7.7109375" style="25" customWidth="1"/>
    <col min="8453" max="8453" width="6.85546875" style="25" customWidth="1"/>
    <col min="8454" max="8454" width="14.42578125" style="25" customWidth="1"/>
    <col min="8455" max="8455" width="12.140625" style="25" customWidth="1"/>
    <col min="8456" max="8456" width="4.85546875" style="25" customWidth="1"/>
    <col min="8457" max="8457" width="12.7109375" style="25" customWidth="1"/>
    <col min="8458" max="8458" width="7.42578125" style="25" customWidth="1"/>
    <col min="8459" max="8459" width="5.5703125" style="25" customWidth="1"/>
    <col min="8460" max="8460" width="11.140625" style="25" customWidth="1"/>
    <col min="8461" max="8461" width="3" style="25" customWidth="1"/>
    <col min="8462" max="8462" width="7.5703125" style="25" customWidth="1"/>
    <col min="8463" max="8463" width="7" style="25" customWidth="1"/>
    <col min="8464" max="8464" width="3.7109375" style="25" customWidth="1"/>
    <col min="8465" max="8465" width="5.85546875" style="25" customWidth="1"/>
    <col min="8466" max="8704" width="11.42578125" style="25"/>
    <col min="8705" max="8705" width="11.7109375" style="25" customWidth="1"/>
    <col min="8706" max="8706" width="4.85546875" style="25" customWidth="1"/>
    <col min="8707" max="8707" width="8.140625" style="25" customWidth="1"/>
    <col min="8708" max="8708" width="7.7109375" style="25" customWidth="1"/>
    <col min="8709" max="8709" width="6.85546875" style="25" customWidth="1"/>
    <col min="8710" max="8710" width="14.42578125" style="25" customWidth="1"/>
    <col min="8711" max="8711" width="12.140625" style="25" customWidth="1"/>
    <col min="8712" max="8712" width="4.85546875" style="25" customWidth="1"/>
    <col min="8713" max="8713" width="12.7109375" style="25" customWidth="1"/>
    <col min="8714" max="8714" width="7.42578125" style="25" customWidth="1"/>
    <col min="8715" max="8715" width="5.5703125" style="25" customWidth="1"/>
    <col min="8716" max="8716" width="11.140625" style="25" customWidth="1"/>
    <col min="8717" max="8717" width="3" style="25" customWidth="1"/>
    <col min="8718" max="8718" width="7.5703125" style="25" customWidth="1"/>
    <col min="8719" max="8719" width="7" style="25" customWidth="1"/>
    <col min="8720" max="8720" width="3.7109375" style="25" customWidth="1"/>
    <col min="8721" max="8721" width="5.85546875" style="25" customWidth="1"/>
    <col min="8722" max="8960" width="11.42578125" style="25"/>
    <col min="8961" max="8961" width="11.7109375" style="25" customWidth="1"/>
    <col min="8962" max="8962" width="4.85546875" style="25" customWidth="1"/>
    <col min="8963" max="8963" width="8.140625" style="25" customWidth="1"/>
    <col min="8964" max="8964" width="7.7109375" style="25" customWidth="1"/>
    <col min="8965" max="8965" width="6.85546875" style="25" customWidth="1"/>
    <col min="8966" max="8966" width="14.42578125" style="25" customWidth="1"/>
    <col min="8967" max="8967" width="12.140625" style="25" customWidth="1"/>
    <col min="8968" max="8968" width="4.85546875" style="25" customWidth="1"/>
    <col min="8969" max="8969" width="12.7109375" style="25" customWidth="1"/>
    <col min="8970" max="8970" width="7.42578125" style="25" customWidth="1"/>
    <col min="8971" max="8971" width="5.5703125" style="25" customWidth="1"/>
    <col min="8972" max="8972" width="11.140625" style="25" customWidth="1"/>
    <col min="8973" max="8973" width="3" style="25" customWidth="1"/>
    <col min="8974" max="8974" width="7.5703125" style="25" customWidth="1"/>
    <col min="8975" max="8975" width="7" style="25" customWidth="1"/>
    <col min="8976" max="8976" width="3.7109375" style="25" customWidth="1"/>
    <col min="8977" max="8977" width="5.85546875" style="25" customWidth="1"/>
    <col min="8978" max="9216" width="11.42578125" style="25"/>
    <col min="9217" max="9217" width="11.7109375" style="25" customWidth="1"/>
    <col min="9218" max="9218" width="4.85546875" style="25" customWidth="1"/>
    <col min="9219" max="9219" width="8.140625" style="25" customWidth="1"/>
    <col min="9220" max="9220" width="7.7109375" style="25" customWidth="1"/>
    <col min="9221" max="9221" width="6.85546875" style="25" customWidth="1"/>
    <col min="9222" max="9222" width="14.42578125" style="25" customWidth="1"/>
    <col min="9223" max="9223" width="12.140625" style="25" customWidth="1"/>
    <col min="9224" max="9224" width="4.85546875" style="25" customWidth="1"/>
    <col min="9225" max="9225" width="12.7109375" style="25" customWidth="1"/>
    <col min="9226" max="9226" width="7.42578125" style="25" customWidth="1"/>
    <col min="9227" max="9227" width="5.5703125" style="25" customWidth="1"/>
    <col min="9228" max="9228" width="11.140625" style="25" customWidth="1"/>
    <col min="9229" max="9229" width="3" style="25" customWidth="1"/>
    <col min="9230" max="9230" width="7.5703125" style="25" customWidth="1"/>
    <col min="9231" max="9231" width="7" style="25" customWidth="1"/>
    <col min="9232" max="9232" width="3.7109375" style="25" customWidth="1"/>
    <col min="9233" max="9233" width="5.85546875" style="25" customWidth="1"/>
    <col min="9234" max="9472" width="11.42578125" style="25"/>
    <col min="9473" max="9473" width="11.7109375" style="25" customWidth="1"/>
    <col min="9474" max="9474" width="4.85546875" style="25" customWidth="1"/>
    <col min="9475" max="9475" width="8.140625" style="25" customWidth="1"/>
    <col min="9476" max="9476" width="7.7109375" style="25" customWidth="1"/>
    <col min="9477" max="9477" width="6.85546875" style="25" customWidth="1"/>
    <col min="9478" max="9478" width="14.42578125" style="25" customWidth="1"/>
    <col min="9479" max="9479" width="12.140625" style="25" customWidth="1"/>
    <col min="9480" max="9480" width="4.85546875" style="25" customWidth="1"/>
    <col min="9481" max="9481" width="12.7109375" style="25" customWidth="1"/>
    <col min="9482" max="9482" width="7.42578125" style="25" customWidth="1"/>
    <col min="9483" max="9483" width="5.5703125" style="25" customWidth="1"/>
    <col min="9484" max="9484" width="11.140625" style="25" customWidth="1"/>
    <col min="9485" max="9485" width="3" style="25" customWidth="1"/>
    <col min="9486" max="9486" width="7.5703125" style="25" customWidth="1"/>
    <col min="9487" max="9487" width="7" style="25" customWidth="1"/>
    <col min="9488" max="9488" width="3.7109375" style="25" customWidth="1"/>
    <col min="9489" max="9489" width="5.85546875" style="25" customWidth="1"/>
    <col min="9490" max="9728" width="11.42578125" style="25"/>
    <col min="9729" max="9729" width="11.7109375" style="25" customWidth="1"/>
    <col min="9730" max="9730" width="4.85546875" style="25" customWidth="1"/>
    <col min="9731" max="9731" width="8.140625" style="25" customWidth="1"/>
    <col min="9732" max="9732" width="7.7109375" style="25" customWidth="1"/>
    <col min="9733" max="9733" width="6.85546875" style="25" customWidth="1"/>
    <col min="9734" max="9734" width="14.42578125" style="25" customWidth="1"/>
    <col min="9735" max="9735" width="12.140625" style="25" customWidth="1"/>
    <col min="9736" max="9736" width="4.85546875" style="25" customWidth="1"/>
    <col min="9737" max="9737" width="12.7109375" style="25" customWidth="1"/>
    <col min="9738" max="9738" width="7.42578125" style="25" customWidth="1"/>
    <col min="9739" max="9739" width="5.5703125" style="25" customWidth="1"/>
    <col min="9740" max="9740" width="11.140625" style="25" customWidth="1"/>
    <col min="9741" max="9741" width="3" style="25" customWidth="1"/>
    <col min="9742" max="9742" width="7.5703125" style="25" customWidth="1"/>
    <col min="9743" max="9743" width="7" style="25" customWidth="1"/>
    <col min="9744" max="9744" width="3.7109375" style="25" customWidth="1"/>
    <col min="9745" max="9745" width="5.85546875" style="25" customWidth="1"/>
    <col min="9746" max="9984" width="11.42578125" style="25"/>
    <col min="9985" max="9985" width="11.7109375" style="25" customWidth="1"/>
    <col min="9986" max="9986" width="4.85546875" style="25" customWidth="1"/>
    <col min="9987" max="9987" width="8.140625" style="25" customWidth="1"/>
    <col min="9988" max="9988" width="7.7109375" style="25" customWidth="1"/>
    <col min="9989" max="9989" width="6.85546875" style="25" customWidth="1"/>
    <col min="9990" max="9990" width="14.42578125" style="25" customWidth="1"/>
    <col min="9991" max="9991" width="12.140625" style="25" customWidth="1"/>
    <col min="9992" max="9992" width="4.85546875" style="25" customWidth="1"/>
    <col min="9993" max="9993" width="12.7109375" style="25" customWidth="1"/>
    <col min="9994" max="9994" width="7.42578125" style="25" customWidth="1"/>
    <col min="9995" max="9995" width="5.5703125" style="25" customWidth="1"/>
    <col min="9996" max="9996" width="11.140625" style="25" customWidth="1"/>
    <col min="9997" max="9997" width="3" style="25" customWidth="1"/>
    <col min="9998" max="9998" width="7.5703125" style="25" customWidth="1"/>
    <col min="9999" max="9999" width="7" style="25" customWidth="1"/>
    <col min="10000" max="10000" width="3.7109375" style="25" customWidth="1"/>
    <col min="10001" max="10001" width="5.85546875" style="25" customWidth="1"/>
    <col min="10002" max="10240" width="11.42578125" style="25"/>
    <col min="10241" max="10241" width="11.7109375" style="25" customWidth="1"/>
    <col min="10242" max="10242" width="4.85546875" style="25" customWidth="1"/>
    <col min="10243" max="10243" width="8.140625" style="25" customWidth="1"/>
    <col min="10244" max="10244" width="7.7109375" style="25" customWidth="1"/>
    <col min="10245" max="10245" width="6.85546875" style="25" customWidth="1"/>
    <col min="10246" max="10246" width="14.42578125" style="25" customWidth="1"/>
    <col min="10247" max="10247" width="12.140625" style="25" customWidth="1"/>
    <col min="10248" max="10248" width="4.85546875" style="25" customWidth="1"/>
    <col min="10249" max="10249" width="12.7109375" style="25" customWidth="1"/>
    <col min="10250" max="10250" width="7.42578125" style="25" customWidth="1"/>
    <col min="10251" max="10251" width="5.5703125" style="25" customWidth="1"/>
    <col min="10252" max="10252" width="11.140625" style="25" customWidth="1"/>
    <col min="10253" max="10253" width="3" style="25" customWidth="1"/>
    <col min="10254" max="10254" width="7.5703125" style="25" customWidth="1"/>
    <col min="10255" max="10255" width="7" style="25" customWidth="1"/>
    <col min="10256" max="10256" width="3.7109375" style="25" customWidth="1"/>
    <col min="10257" max="10257" width="5.85546875" style="25" customWidth="1"/>
    <col min="10258" max="10496" width="11.42578125" style="25"/>
    <col min="10497" max="10497" width="11.7109375" style="25" customWidth="1"/>
    <col min="10498" max="10498" width="4.85546875" style="25" customWidth="1"/>
    <col min="10499" max="10499" width="8.140625" style="25" customWidth="1"/>
    <col min="10500" max="10500" width="7.7109375" style="25" customWidth="1"/>
    <col min="10501" max="10501" width="6.85546875" style="25" customWidth="1"/>
    <col min="10502" max="10502" width="14.42578125" style="25" customWidth="1"/>
    <col min="10503" max="10503" width="12.140625" style="25" customWidth="1"/>
    <col min="10504" max="10504" width="4.85546875" style="25" customWidth="1"/>
    <col min="10505" max="10505" width="12.7109375" style="25" customWidth="1"/>
    <col min="10506" max="10506" width="7.42578125" style="25" customWidth="1"/>
    <col min="10507" max="10507" width="5.5703125" style="25" customWidth="1"/>
    <col min="10508" max="10508" width="11.140625" style="25" customWidth="1"/>
    <col min="10509" max="10509" width="3" style="25" customWidth="1"/>
    <col min="10510" max="10510" width="7.5703125" style="25" customWidth="1"/>
    <col min="10511" max="10511" width="7" style="25" customWidth="1"/>
    <col min="10512" max="10512" width="3.7109375" style="25" customWidth="1"/>
    <col min="10513" max="10513" width="5.85546875" style="25" customWidth="1"/>
    <col min="10514" max="10752" width="11.42578125" style="25"/>
    <col min="10753" max="10753" width="11.7109375" style="25" customWidth="1"/>
    <col min="10754" max="10754" width="4.85546875" style="25" customWidth="1"/>
    <col min="10755" max="10755" width="8.140625" style="25" customWidth="1"/>
    <col min="10756" max="10756" width="7.7109375" style="25" customWidth="1"/>
    <col min="10757" max="10757" width="6.85546875" style="25" customWidth="1"/>
    <col min="10758" max="10758" width="14.42578125" style="25" customWidth="1"/>
    <col min="10759" max="10759" width="12.140625" style="25" customWidth="1"/>
    <col min="10760" max="10760" width="4.85546875" style="25" customWidth="1"/>
    <col min="10761" max="10761" width="12.7109375" style="25" customWidth="1"/>
    <col min="10762" max="10762" width="7.42578125" style="25" customWidth="1"/>
    <col min="10763" max="10763" width="5.5703125" style="25" customWidth="1"/>
    <col min="10764" max="10764" width="11.140625" style="25" customWidth="1"/>
    <col min="10765" max="10765" width="3" style="25" customWidth="1"/>
    <col min="10766" max="10766" width="7.5703125" style="25" customWidth="1"/>
    <col min="10767" max="10767" width="7" style="25" customWidth="1"/>
    <col min="10768" max="10768" width="3.7109375" style="25" customWidth="1"/>
    <col min="10769" max="10769" width="5.85546875" style="25" customWidth="1"/>
    <col min="10770" max="11008" width="11.42578125" style="25"/>
    <col min="11009" max="11009" width="11.7109375" style="25" customWidth="1"/>
    <col min="11010" max="11010" width="4.85546875" style="25" customWidth="1"/>
    <col min="11011" max="11011" width="8.140625" style="25" customWidth="1"/>
    <col min="11012" max="11012" width="7.7109375" style="25" customWidth="1"/>
    <col min="11013" max="11013" width="6.85546875" style="25" customWidth="1"/>
    <col min="11014" max="11014" width="14.42578125" style="25" customWidth="1"/>
    <col min="11015" max="11015" width="12.140625" style="25" customWidth="1"/>
    <col min="11016" max="11016" width="4.85546875" style="25" customWidth="1"/>
    <col min="11017" max="11017" width="12.7109375" style="25" customWidth="1"/>
    <col min="11018" max="11018" width="7.42578125" style="25" customWidth="1"/>
    <col min="11019" max="11019" width="5.5703125" style="25" customWidth="1"/>
    <col min="11020" max="11020" width="11.140625" style="25" customWidth="1"/>
    <col min="11021" max="11021" width="3" style="25" customWidth="1"/>
    <col min="11022" max="11022" width="7.5703125" style="25" customWidth="1"/>
    <col min="11023" max="11023" width="7" style="25" customWidth="1"/>
    <col min="11024" max="11024" width="3.7109375" style="25" customWidth="1"/>
    <col min="11025" max="11025" width="5.85546875" style="25" customWidth="1"/>
    <col min="11026" max="11264" width="11.42578125" style="25"/>
    <col min="11265" max="11265" width="11.7109375" style="25" customWidth="1"/>
    <col min="11266" max="11266" width="4.85546875" style="25" customWidth="1"/>
    <col min="11267" max="11267" width="8.140625" style="25" customWidth="1"/>
    <col min="11268" max="11268" width="7.7109375" style="25" customWidth="1"/>
    <col min="11269" max="11269" width="6.85546875" style="25" customWidth="1"/>
    <col min="11270" max="11270" width="14.42578125" style="25" customWidth="1"/>
    <col min="11271" max="11271" width="12.140625" style="25" customWidth="1"/>
    <col min="11272" max="11272" width="4.85546875" style="25" customWidth="1"/>
    <col min="11273" max="11273" width="12.7109375" style="25" customWidth="1"/>
    <col min="11274" max="11274" width="7.42578125" style="25" customWidth="1"/>
    <col min="11275" max="11275" width="5.5703125" style="25" customWidth="1"/>
    <col min="11276" max="11276" width="11.140625" style="25" customWidth="1"/>
    <col min="11277" max="11277" width="3" style="25" customWidth="1"/>
    <col min="11278" max="11278" width="7.5703125" style="25" customWidth="1"/>
    <col min="11279" max="11279" width="7" style="25" customWidth="1"/>
    <col min="11280" max="11280" width="3.7109375" style="25" customWidth="1"/>
    <col min="11281" max="11281" width="5.85546875" style="25" customWidth="1"/>
    <col min="11282" max="11520" width="11.42578125" style="25"/>
    <col min="11521" max="11521" width="11.7109375" style="25" customWidth="1"/>
    <col min="11522" max="11522" width="4.85546875" style="25" customWidth="1"/>
    <col min="11523" max="11523" width="8.140625" style="25" customWidth="1"/>
    <col min="11524" max="11524" width="7.7109375" style="25" customWidth="1"/>
    <col min="11525" max="11525" width="6.85546875" style="25" customWidth="1"/>
    <col min="11526" max="11526" width="14.42578125" style="25" customWidth="1"/>
    <col min="11527" max="11527" width="12.140625" style="25" customWidth="1"/>
    <col min="11528" max="11528" width="4.85546875" style="25" customWidth="1"/>
    <col min="11529" max="11529" width="12.7109375" style="25" customWidth="1"/>
    <col min="11530" max="11530" width="7.42578125" style="25" customWidth="1"/>
    <col min="11531" max="11531" width="5.5703125" style="25" customWidth="1"/>
    <col min="11532" max="11532" width="11.140625" style="25" customWidth="1"/>
    <col min="11533" max="11533" width="3" style="25" customWidth="1"/>
    <col min="11534" max="11534" width="7.5703125" style="25" customWidth="1"/>
    <col min="11535" max="11535" width="7" style="25" customWidth="1"/>
    <col min="11536" max="11536" width="3.7109375" style="25" customWidth="1"/>
    <col min="11537" max="11537" width="5.85546875" style="25" customWidth="1"/>
    <col min="11538" max="11776" width="11.42578125" style="25"/>
    <col min="11777" max="11777" width="11.7109375" style="25" customWidth="1"/>
    <col min="11778" max="11778" width="4.85546875" style="25" customWidth="1"/>
    <col min="11779" max="11779" width="8.140625" style="25" customWidth="1"/>
    <col min="11780" max="11780" width="7.7109375" style="25" customWidth="1"/>
    <col min="11781" max="11781" width="6.85546875" style="25" customWidth="1"/>
    <col min="11782" max="11782" width="14.42578125" style="25" customWidth="1"/>
    <col min="11783" max="11783" width="12.140625" style="25" customWidth="1"/>
    <col min="11784" max="11784" width="4.85546875" style="25" customWidth="1"/>
    <col min="11785" max="11785" width="12.7109375" style="25" customWidth="1"/>
    <col min="11786" max="11786" width="7.42578125" style="25" customWidth="1"/>
    <col min="11787" max="11787" width="5.5703125" style="25" customWidth="1"/>
    <col min="11788" max="11788" width="11.140625" style="25" customWidth="1"/>
    <col min="11789" max="11789" width="3" style="25" customWidth="1"/>
    <col min="11790" max="11790" width="7.5703125" style="25" customWidth="1"/>
    <col min="11791" max="11791" width="7" style="25" customWidth="1"/>
    <col min="11792" max="11792" width="3.7109375" style="25" customWidth="1"/>
    <col min="11793" max="11793" width="5.85546875" style="25" customWidth="1"/>
    <col min="11794" max="12032" width="11.42578125" style="25"/>
    <col min="12033" max="12033" width="11.7109375" style="25" customWidth="1"/>
    <col min="12034" max="12034" width="4.85546875" style="25" customWidth="1"/>
    <col min="12035" max="12035" width="8.140625" style="25" customWidth="1"/>
    <col min="12036" max="12036" width="7.7109375" style="25" customWidth="1"/>
    <col min="12037" max="12037" width="6.85546875" style="25" customWidth="1"/>
    <col min="12038" max="12038" width="14.42578125" style="25" customWidth="1"/>
    <col min="12039" max="12039" width="12.140625" style="25" customWidth="1"/>
    <col min="12040" max="12040" width="4.85546875" style="25" customWidth="1"/>
    <col min="12041" max="12041" width="12.7109375" style="25" customWidth="1"/>
    <col min="12042" max="12042" width="7.42578125" style="25" customWidth="1"/>
    <col min="12043" max="12043" width="5.5703125" style="25" customWidth="1"/>
    <col min="12044" max="12044" width="11.140625" style="25" customWidth="1"/>
    <col min="12045" max="12045" width="3" style="25" customWidth="1"/>
    <col min="12046" max="12046" width="7.5703125" style="25" customWidth="1"/>
    <col min="12047" max="12047" width="7" style="25" customWidth="1"/>
    <col min="12048" max="12048" width="3.7109375" style="25" customWidth="1"/>
    <col min="12049" max="12049" width="5.85546875" style="25" customWidth="1"/>
    <col min="12050" max="12288" width="11.42578125" style="25"/>
    <col min="12289" max="12289" width="11.7109375" style="25" customWidth="1"/>
    <col min="12290" max="12290" width="4.85546875" style="25" customWidth="1"/>
    <col min="12291" max="12291" width="8.140625" style="25" customWidth="1"/>
    <col min="12292" max="12292" width="7.7109375" style="25" customWidth="1"/>
    <col min="12293" max="12293" width="6.85546875" style="25" customWidth="1"/>
    <col min="12294" max="12294" width="14.42578125" style="25" customWidth="1"/>
    <col min="12295" max="12295" width="12.140625" style="25" customWidth="1"/>
    <col min="12296" max="12296" width="4.85546875" style="25" customWidth="1"/>
    <col min="12297" max="12297" width="12.7109375" style="25" customWidth="1"/>
    <col min="12298" max="12298" width="7.42578125" style="25" customWidth="1"/>
    <col min="12299" max="12299" width="5.5703125" style="25" customWidth="1"/>
    <col min="12300" max="12300" width="11.140625" style="25" customWidth="1"/>
    <col min="12301" max="12301" width="3" style="25" customWidth="1"/>
    <col min="12302" max="12302" width="7.5703125" style="25" customWidth="1"/>
    <col min="12303" max="12303" width="7" style="25" customWidth="1"/>
    <col min="12304" max="12304" width="3.7109375" style="25" customWidth="1"/>
    <col min="12305" max="12305" width="5.85546875" style="25" customWidth="1"/>
    <col min="12306" max="12544" width="11.42578125" style="25"/>
    <col min="12545" max="12545" width="11.7109375" style="25" customWidth="1"/>
    <col min="12546" max="12546" width="4.85546875" style="25" customWidth="1"/>
    <col min="12547" max="12547" width="8.140625" style="25" customWidth="1"/>
    <col min="12548" max="12548" width="7.7109375" style="25" customWidth="1"/>
    <col min="12549" max="12549" width="6.85546875" style="25" customWidth="1"/>
    <col min="12550" max="12550" width="14.42578125" style="25" customWidth="1"/>
    <col min="12551" max="12551" width="12.140625" style="25" customWidth="1"/>
    <col min="12552" max="12552" width="4.85546875" style="25" customWidth="1"/>
    <col min="12553" max="12553" width="12.7109375" style="25" customWidth="1"/>
    <col min="12554" max="12554" width="7.42578125" style="25" customWidth="1"/>
    <col min="12555" max="12555" width="5.5703125" style="25" customWidth="1"/>
    <col min="12556" max="12556" width="11.140625" style="25" customWidth="1"/>
    <col min="12557" max="12557" width="3" style="25" customWidth="1"/>
    <col min="12558" max="12558" width="7.5703125" style="25" customWidth="1"/>
    <col min="12559" max="12559" width="7" style="25" customWidth="1"/>
    <col min="12560" max="12560" width="3.7109375" style="25" customWidth="1"/>
    <col min="12561" max="12561" width="5.85546875" style="25" customWidth="1"/>
    <col min="12562" max="12800" width="11.42578125" style="25"/>
    <col min="12801" max="12801" width="11.7109375" style="25" customWidth="1"/>
    <col min="12802" max="12802" width="4.85546875" style="25" customWidth="1"/>
    <col min="12803" max="12803" width="8.140625" style="25" customWidth="1"/>
    <col min="12804" max="12804" width="7.7109375" style="25" customWidth="1"/>
    <col min="12805" max="12805" width="6.85546875" style="25" customWidth="1"/>
    <col min="12806" max="12806" width="14.42578125" style="25" customWidth="1"/>
    <col min="12807" max="12807" width="12.140625" style="25" customWidth="1"/>
    <col min="12808" max="12808" width="4.85546875" style="25" customWidth="1"/>
    <col min="12809" max="12809" width="12.7109375" style="25" customWidth="1"/>
    <col min="12810" max="12810" width="7.42578125" style="25" customWidth="1"/>
    <col min="12811" max="12811" width="5.5703125" style="25" customWidth="1"/>
    <col min="12812" max="12812" width="11.140625" style="25" customWidth="1"/>
    <col min="12813" max="12813" width="3" style="25" customWidth="1"/>
    <col min="12814" max="12814" width="7.5703125" style="25" customWidth="1"/>
    <col min="12815" max="12815" width="7" style="25" customWidth="1"/>
    <col min="12816" max="12816" width="3.7109375" style="25" customWidth="1"/>
    <col min="12817" max="12817" width="5.85546875" style="25" customWidth="1"/>
    <col min="12818" max="13056" width="11.42578125" style="25"/>
    <col min="13057" max="13057" width="11.7109375" style="25" customWidth="1"/>
    <col min="13058" max="13058" width="4.85546875" style="25" customWidth="1"/>
    <col min="13059" max="13059" width="8.140625" style="25" customWidth="1"/>
    <col min="13060" max="13060" width="7.7109375" style="25" customWidth="1"/>
    <col min="13061" max="13061" width="6.85546875" style="25" customWidth="1"/>
    <col min="13062" max="13062" width="14.42578125" style="25" customWidth="1"/>
    <col min="13063" max="13063" width="12.140625" style="25" customWidth="1"/>
    <col min="13064" max="13064" width="4.85546875" style="25" customWidth="1"/>
    <col min="13065" max="13065" width="12.7109375" style="25" customWidth="1"/>
    <col min="13066" max="13066" width="7.42578125" style="25" customWidth="1"/>
    <col min="13067" max="13067" width="5.5703125" style="25" customWidth="1"/>
    <col min="13068" max="13068" width="11.140625" style="25" customWidth="1"/>
    <col min="13069" max="13069" width="3" style="25" customWidth="1"/>
    <col min="13070" max="13070" width="7.5703125" style="25" customWidth="1"/>
    <col min="13071" max="13071" width="7" style="25" customWidth="1"/>
    <col min="13072" max="13072" width="3.7109375" style="25" customWidth="1"/>
    <col min="13073" max="13073" width="5.85546875" style="25" customWidth="1"/>
    <col min="13074" max="13312" width="11.42578125" style="25"/>
    <col min="13313" max="13313" width="11.7109375" style="25" customWidth="1"/>
    <col min="13314" max="13314" width="4.85546875" style="25" customWidth="1"/>
    <col min="13315" max="13315" width="8.140625" style="25" customWidth="1"/>
    <col min="13316" max="13316" width="7.7109375" style="25" customWidth="1"/>
    <col min="13317" max="13317" width="6.85546875" style="25" customWidth="1"/>
    <col min="13318" max="13318" width="14.42578125" style="25" customWidth="1"/>
    <col min="13319" max="13319" width="12.140625" style="25" customWidth="1"/>
    <col min="13320" max="13320" width="4.85546875" style="25" customWidth="1"/>
    <col min="13321" max="13321" width="12.7109375" style="25" customWidth="1"/>
    <col min="13322" max="13322" width="7.42578125" style="25" customWidth="1"/>
    <col min="13323" max="13323" width="5.5703125" style="25" customWidth="1"/>
    <col min="13324" max="13324" width="11.140625" style="25" customWidth="1"/>
    <col min="13325" max="13325" width="3" style="25" customWidth="1"/>
    <col min="13326" max="13326" width="7.5703125" style="25" customWidth="1"/>
    <col min="13327" max="13327" width="7" style="25" customWidth="1"/>
    <col min="13328" max="13328" width="3.7109375" style="25" customWidth="1"/>
    <col min="13329" max="13329" width="5.85546875" style="25" customWidth="1"/>
    <col min="13330" max="13568" width="11.42578125" style="25"/>
    <col min="13569" max="13569" width="11.7109375" style="25" customWidth="1"/>
    <col min="13570" max="13570" width="4.85546875" style="25" customWidth="1"/>
    <col min="13571" max="13571" width="8.140625" style="25" customWidth="1"/>
    <col min="13572" max="13572" width="7.7109375" style="25" customWidth="1"/>
    <col min="13573" max="13573" width="6.85546875" style="25" customWidth="1"/>
    <col min="13574" max="13574" width="14.42578125" style="25" customWidth="1"/>
    <col min="13575" max="13575" width="12.140625" style="25" customWidth="1"/>
    <col min="13576" max="13576" width="4.85546875" style="25" customWidth="1"/>
    <col min="13577" max="13577" width="12.7109375" style="25" customWidth="1"/>
    <col min="13578" max="13578" width="7.42578125" style="25" customWidth="1"/>
    <col min="13579" max="13579" width="5.5703125" style="25" customWidth="1"/>
    <col min="13580" max="13580" width="11.140625" style="25" customWidth="1"/>
    <col min="13581" max="13581" width="3" style="25" customWidth="1"/>
    <col min="13582" max="13582" width="7.5703125" style="25" customWidth="1"/>
    <col min="13583" max="13583" width="7" style="25" customWidth="1"/>
    <col min="13584" max="13584" width="3.7109375" style="25" customWidth="1"/>
    <col min="13585" max="13585" width="5.85546875" style="25" customWidth="1"/>
    <col min="13586" max="13824" width="11.42578125" style="25"/>
    <col min="13825" max="13825" width="11.7109375" style="25" customWidth="1"/>
    <col min="13826" max="13826" width="4.85546875" style="25" customWidth="1"/>
    <col min="13827" max="13827" width="8.140625" style="25" customWidth="1"/>
    <col min="13828" max="13828" width="7.7109375" style="25" customWidth="1"/>
    <col min="13829" max="13829" width="6.85546875" style="25" customWidth="1"/>
    <col min="13830" max="13830" width="14.42578125" style="25" customWidth="1"/>
    <col min="13831" max="13831" width="12.140625" style="25" customWidth="1"/>
    <col min="13832" max="13832" width="4.85546875" style="25" customWidth="1"/>
    <col min="13833" max="13833" width="12.7109375" style="25" customWidth="1"/>
    <col min="13834" max="13834" width="7.42578125" style="25" customWidth="1"/>
    <col min="13835" max="13835" width="5.5703125" style="25" customWidth="1"/>
    <col min="13836" max="13836" width="11.140625" style="25" customWidth="1"/>
    <col min="13837" max="13837" width="3" style="25" customWidth="1"/>
    <col min="13838" max="13838" width="7.5703125" style="25" customWidth="1"/>
    <col min="13839" max="13839" width="7" style="25" customWidth="1"/>
    <col min="13840" max="13840" width="3.7109375" style="25" customWidth="1"/>
    <col min="13841" max="13841" width="5.85546875" style="25" customWidth="1"/>
    <col min="13842" max="14080" width="11.42578125" style="25"/>
    <col min="14081" max="14081" width="11.7109375" style="25" customWidth="1"/>
    <col min="14082" max="14082" width="4.85546875" style="25" customWidth="1"/>
    <col min="14083" max="14083" width="8.140625" style="25" customWidth="1"/>
    <col min="14084" max="14084" width="7.7109375" style="25" customWidth="1"/>
    <col min="14085" max="14085" width="6.85546875" style="25" customWidth="1"/>
    <col min="14086" max="14086" width="14.42578125" style="25" customWidth="1"/>
    <col min="14087" max="14087" width="12.140625" style="25" customWidth="1"/>
    <col min="14088" max="14088" width="4.85546875" style="25" customWidth="1"/>
    <col min="14089" max="14089" width="12.7109375" style="25" customWidth="1"/>
    <col min="14090" max="14090" width="7.42578125" style="25" customWidth="1"/>
    <col min="14091" max="14091" width="5.5703125" style="25" customWidth="1"/>
    <col min="14092" max="14092" width="11.140625" style="25" customWidth="1"/>
    <col min="14093" max="14093" width="3" style="25" customWidth="1"/>
    <col min="14094" max="14094" width="7.5703125" style="25" customWidth="1"/>
    <col min="14095" max="14095" width="7" style="25" customWidth="1"/>
    <col min="14096" max="14096" width="3.7109375" style="25" customWidth="1"/>
    <col min="14097" max="14097" width="5.85546875" style="25" customWidth="1"/>
    <col min="14098" max="14336" width="11.42578125" style="25"/>
    <col min="14337" max="14337" width="11.7109375" style="25" customWidth="1"/>
    <col min="14338" max="14338" width="4.85546875" style="25" customWidth="1"/>
    <col min="14339" max="14339" width="8.140625" style="25" customWidth="1"/>
    <col min="14340" max="14340" width="7.7109375" style="25" customWidth="1"/>
    <col min="14341" max="14341" width="6.85546875" style="25" customWidth="1"/>
    <col min="14342" max="14342" width="14.42578125" style="25" customWidth="1"/>
    <col min="14343" max="14343" width="12.140625" style="25" customWidth="1"/>
    <col min="14344" max="14344" width="4.85546875" style="25" customWidth="1"/>
    <col min="14345" max="14345" width="12.7109375" style="25" customWidth="1"/>
    <col min="14346" max="14346" width="7.42578125" style="25" customWidth="1"/>
    <col min="14347" max="14347" width="5.5703125" style="25" customWidth="1"/>
    <col min="14348" max="14348" width="11.140625" style="25" customWidth="1"/>
    <col min="14349" max="14349" width="3" style="25" customWidth="1"/>
    <col min="14350" max="14350" width="7.5703125" style="25" customWidth="1"/>
    <col min="14351" max="14351" width="7" style="25" customWidth="1"/>
    <col min="14352" max="14352" width="3.7109375" style="25" customWidth="1"/>
    <col min="14353" max="14353" width="5.85546875" style="25" customWidth="1"/>
    <col min="14354" max="14592" width="11.42578125" style="25"/>
    <col min="14593" max="14593" width="11.7109375" style="25" customWidth="1"/>
    <col min="14594" max="14594" width="4.85546875" style="25" customWidth="1"/>
    <col min="14595" max="14595" width="8.140625" style="25" customWidth="1"/>
    <col min="14596" max="14596" width="7.7109375" style="25" customWidth="1"/>
    <col min="14597" max="14597" width="6.85546875" style="25" customWidth="1"/>
    <col min="14598" max="14598" width="14.42578125" style="25" customWidth="1"/>
    <col min="14599" max="14599" width="12.140625" style="25" customWidth="1"/>
    <col min="14600" max="14600" width="4.85546875" style="25" customWidth="1"/>
    <col min="14601" max="14601" width="12.7109375" style="25" customWidth="1"/>
    <col min="14602" max="14602" width="7.42578125" style="25" customWidth="1"/>
    <col min="14603" max="14603" width="5.5703125" style="25" customWidth="1"/>
    <col min="14604" max="14604" width="11.140625" style="25" customWidth="1"/>
    <col min="14605" max="14605" width="3" style="25" customWidth="1"/>
    <col min="14606" max="14606" width="7.5703125" style="25" customWidth="1"/>
    <col min="14607" max="14607" width="7" style="25" customWidth="1"/>
    <col min="14608" max="14608" width="3.7109375" style="25" customWidth="1"/>
    <col min="14609" max="14609" width="5.85546875" style="25" customWidth="1"/>
    <col min="14610" max="14848" width="11.42578125" style="25"/>
    <col min="14849" max="14849" width="11.7109375" style="25" customWidth="1"/>
    <col min="14850" max="14850" width="4.85546875" style="25" customWidth="1"/>
    <col min="14851" max="14851" width="8.140625" style="25" customWidth="1"/>
    <col min="14852" max="14852" width="7.7109375" style="25" customWidth="1"/>
    <col min="14853" max="14853" width="6.85546875" style="25" customWidth="1"/>
    <col min="14854" max="14854" width="14.42578125" style="25" customWidth="1"/>
    <col min="14855" max="14855" width="12.140625" style="25" customWidth="1"/>
    <col min="14856" max="14856" width="4.85546875" style="25" customWidth="1"/>
    <col min="14857" max="14857" width="12.7109375" style="25" customWidth="1"/>
    <col min="14858" max="14858" width="7.42578125" style="25" customWidth="1"/>
    <col min="14859" max="14859" width="5.5703125" style="25" customWidth="1"/>
    <col min="14860" max="14860" width="11.140625" style="25" customWidth="1"/>
    <col min="14861" max="14861" width="3" style="25" customWidth="1"/>
    <col min="14862" max="14862" width="7.5703125" style="25" customWidth="1"/>
    <col min="14863" max="14863" width="7" style="25" customWidth="1"/>
    <col min="14864" max="14864" width="3.7109375" style="25" customWidth="1"/>
    <col min="14865" max="14865" width="5.85546875" style="25" customWidth="1"/>
    <col min="14866" max="15104" width="11.42578125" style="25"/>
    <col min="15105" max="15105" width="11.7109375" style="25" customWidth="1"/>
    <col min="15106" max="15106" width="4.85546875" style="25" customWidth="1"/>
    <col min="15107" max="15107" width="8.140625" style="25" customWidth="1"/>
    <col min="15108" max="15108" width="7.7109375" style="25" customWidth="1"/>
    <col min="15109" max="15109" width="6.85546875" style="25" customWidth="1"/>
    <col min="15110" max="15110" width="14.42578125" style="25" customWidth="1"/>
    <col min="15111" max="15111" width="12.140625" style="25" customWidth="1"/>
    <col min="15112" max="15112" width="4.85546875" style="25" customWidth="1"/>
    <col min="15113" max="15113" width="12.7109375" style="25" customWidth="1"/>
    <col min="15114" max="15114" width="7.42578125" style="25" customWidth="1"/>
    <col min="15115" max="15115" width="5.5703125" style="25" customWidth="1"/>
    <col min="15116" max="15116" width="11.140625" style="25" customWidth="1"/>
    <col min="15117" max="15117" width="3" style="25" customWidth="1"/>
    <col min="15118" max="15118" width="7.5703125" style="25" customWidth="1"/>
    <col min="15119" max="15119" width="7" style="25" customWidth="1"/>
    <col min="15120" max="15120" width="3.7109375" style="25" customWidth="1"/>
    <col min="15121" max="15121" width="5.85546875" style="25" customWidth="1"/>
    <col min="15122" max="15360" width="11.42578125" style="25"/>
    <col min="15361" max="15361" width="11.7109375" style="25" customWidth="1"/>
    <col min="15362" max="15362" width="4.85546875" style="25" customWidth="1"/>
    <col min="15363" max="15363" width="8.140625" style="25" customWidth="1"/>
    <col min="15364" max="15364" width="7.7109375" style="25" customWidth="1"/>
    <col min="15365" max="15365" width="6.85546875" style="25" customWidth="1"/>
    <col min="15366" max="15366" width="14.42578125" style="25" customWidth="1"/>
    <col min="15367" max="15367" width="12.140625" style="25" customWidth="1"/>
    <col min="15368" max="15368" width="4.85546875" style="25" customWidth="1"/>
    <col min="15369" max="15369" width="12.7109375" style="25" customWidth="1"/>
    <col min="15370" max="15370" width="7.42578125" style="25" customWidth="1"/>
    <col min="15371" max="15371" width="5.5703125" style="25" customWidth="1"/>
    <col min="15372" max="15372" width="11.140625" style="25" customWidth="1"/>
    <col min="15373" max="15373" width="3" style="25" customWidth="1"/>
    <col min="15374" max="15374" width="7.5703125" style="25" customWidth="1"/>
    <col min="15375" max="15375" width="7" style="25" customWidth="1"/>
    <col min="15376" max="15376" width="3.7109375" style="25" customWidth="1"/>
    <col min="15377" max="15377" width="5.85546875" style="25" customWidth="1"/>
    <col min="15378" max="15616" width="11.42578125" style="25"/>
    <col min="15617" max="15617" width="11.7109375" style="25" customWidth="1"/>
    <col min="15618" max="15618" width="4.85546875" style="25" customWidth="1"/>
    <col min="15619" max="15619" width="8.140625" style="25" customWidth="1"/>
    <col min="15620" max="15620" width="7.7109375" style="25" customWidth="1"/>
    <col min="15621" max="15621" width="6.85546875" style="25" customWidth="1"/>
    <col min="15622" max="15622" width="14.42578125" style="25" customWidth="1"/>
    <col min="15623" max="15623" width="12.140625" style="25" customWidth="1"/>
    <col min="15624" max="15624" width="4.85546875" style="25" customWidth="1"/>
    <col min="15625" max="15625" width="12.7109375" style="25" customWidth="1"/>
    <col min="15626" max="15626" width="7.42578125" style="25" customWidth="1"/>
    <col min="15627" max="15627" width="5.5703125" style="25" customWidth="1"/>
    <col min="15628" max="15628" width="11.140625" style="25" customWidth="1"/>
    <col min="15629" max="15629" width="3" style="25" customWidth="1"/>
    <col min="15630" max="15630" width="7.5703125" style="25" customWidth="1"/>
    <col min="15631" max="15631" width="7" style="25" customWidth="1"/>
    <col min="15632" max="15632" width="3.7109375" style="25" customWidth="1"/>
    <col min="15633" max="15633" width="5.85546875" style="25" customWidth="1"/>
    <col min="15634" max="15872" width="11.42578125" style="25"/>
    <col min="15873" max="15873" width="11.7109375" style="25" customWidth="1"/>
    <col min="15874" max="15874" width="4.85546875" style="25" customWidth="1"/>
    <col min="15875" max="15875" width="8.140625" style="25" customWidth="1"/>
    <col min="15876" max="15876" width="7.7109375" style="25" customWidth="1"/>
    <col min="15877" max="15877" width="6.85546875" style="25" customWidth="1"/>
    <col min="15878" max="15878" width="14.42578125" style="25" customWidth="1"/>
    <col min="15879" max="15879" width="12.140625" style="25" customWidth="1"/>
    <col min="15880" max="15880" width="4.85546875" style="25" customWidth="1"/>
    <col min="15881" max="15881" width="12.7109375" style="25" customWidth="1"/>
    <col min="15882" max="15882" width="7.42578125" style="25" customWidth="1"/>
    <col min="15883" max="15883" width="5.5703125" style="25" customWidth="1"/>
    <col min="15884" max="15884" width="11.140625" style="25" customWidth="1"/>
    <col min="15885" max="15885" width="3" style="25" customWidth="1"/>
    <col min="15886" max="15886" width="7.5703125" style="25" customWidth="1"/>
    <col min="15887" max="15887" width="7" style="25" customWidth="1"/>
    <col min="15888" max="15888" width="3.7109375" style="25" customWidth="1"/>
    <col min="15889" max="15889" width="5.85546875" style="25" customWidth="1"/>
    <col min="15890" max="16128" width="11.42578125" style="25"/>
    <col min="16129" max="16129" width="11.7109375" style="25" customWidth="1"/>
    <col min="16130" max="16130" width="4.85546875" style="25" customWidth="1"/>
    <col min="16131" max="16131" width="8.140625" style="25" customWidth="1"/>
    <col min="16132" max="16132" width="7.7109375" style="25" customWidth="1"/>
    <col min="16133" max="16133" width="6.85546875" style="25" customWidth="1"/>
    <col min="16134" max="16134" width="14.42578125" style="25" customWidth="1"/>
    <col min="16135" max="16135" width="12.140625" style="25" customWidth="1"/>
    <col min="16136" max="16136" width="4.85546875" style="25" customWidth="1"/>
    <col min="16137" max="16137" width="12.7109375" style="25" customWidth="1"/>
    <col min="16138" max="16138" width="7.42578125" style="25" customWidth="1"/>
    <col min="16139" max="16139" width="5.5703125" style="25" customWidth="1"/>
    <col min="16140" max="16140" width="11.140625" style="25" customWidth="1"/>
    <col min="16141" max="16141" width="3" style="25" customWidth="1"/>
    <col min="16142" max="16142" width="7.5703125" style="25" customWidth="1"/>
    <col min="16143" max="16143" width="7" style="25" customWidth="1"/>
    <col min="16144" max="16144" width="3.7109375" style="25" customWidth="1"/>
    <col min="16145" max="16145" width="5.85546875" style="25" customWidth="1"/>
    <col min="16146" max="16384" width="11.42578125" style="25"/>
  </cols>
  <sheetData>
    <row r="1" spans="1:20" ht="12.95" customHeight="1" x14ac:dyDescent="0.2">
      <c r="A1" s="24" t="s">
        <v>27</v>
      </c>
      <c r="B1" s="24" t="s">
        <v>28</v>
      </c>
      <c r="C1" s="24" t="s">
        <v>29</v>
      </c>
      <c r="D1" s="24" t="s">
        <v>30</v>
      </c>
      <c r="E1" s="24" t="s">
        <v>31</v>
      </c>
      <c r="F1" s="24" t="s">
        <v>32</v>
      </c>
      <c r="G1" s="24" t="s">
        <v>33</v>
      </c>
      <c r="H1" s="24" t="s">
        <v>34</v>
      </c>
      <c r="I1" s="24" t="s">
        <v>35</v>
      </c>
      <c r="J1" s="24" t="s">
        <v>36</v>
      </c>
      <c r="K1" s="24" t="s">
        <v>37</v>
      </c>
      <c r="L1" s="24" t="s">
        <v>38</v>
      </c>
      <c r="M1" s="24" t="s">
        <v>39</v>
      </c>
      <c r="N1" s="24" t="s">
        <v>40</v>
      </c>
      <c r="O1" s="24" t="s">
        <v>41</v>
      </c>
      <c r="P1" s="24" t="s">
        <v>42</v>
      </c>
      <c r="Q1" s="24" t="s">
        <v>43</v>
      </c>
    </row>
    <row r="2" spans="1:20" ht="18.95" customHeight="1" x14ac:dyDescent="0.2">
      <c r="A2" s="26">
        <v>44552</v>
      </c>
      <c r="B2" s="27" t="s">
        <v>225</v>
      </c>
      <c r="C2" s="27" t="s">
        <v>226</v>
      </c>
      <c r="D2" s="27" t="s">
        <v>227</v>
      </c>
      <c r="E2" s="28" t="s">
        <v>228</v>
      </c>
      <c r="F2" s="28" t="s">
        <v>229</v>
      </c>
      <c r="G2" s="29">
        <v>-11</v>
      </c>
      <c r="H2" s="29">
        <v>4</v>
      </c>
      <c r="I2" s="29">
        <v>44</v>
      </c>
      <c r="J2" s="29">
        <v>107</v>
      </c>
      <c r="K2" s="29">
        <v>4</v>
      </c>
      <c r="L2" s="29">
        <v>428</v>
      </c>
      <c r="M2" s="27" t="s">
        <v>49</v>
      </c>
      <c r="N2" s="28" t="s">
        <v>50</v>
      </c>
      <c r="O2" s="28"/>
      <c r="P2" s="28"/>
      <c r="Q2" s="26"/>
    </row>
    <row r="3" spans="1:20" ht="18.95" customHeight="1" x14ac:dyDescent="0.2">
      <c r="A3" s="26">
        <v>44552</v>
      </c>
      <c r="B3" s="27" t="s">
        <v>225</v>
      </c>
      <c r="C3" s="27" t="s">
        <v>226</v>
      </c>
      <c r="D3" s="27" t="s">
        <v>227</v>
      </c>
      <c r="E3" s="28" t="s">
        <v>228</v>
      </c>
      <c r="F3" s="28" t="s">
        <v>229</v>
      </c>
      <c r="G3" s="29">
        <v>-8</v>
      </c>
      <c r="H3" s="29">
        <v>4</v>
      </c>
      <c r="I3" s="29">
        <v>32</v>
      </c>
      <c r="J3" s="29">
        <v>118</v>
      </c>
      <c r="K3" s="29">
        <v>4</v>
      </c>
      <c r="L3" s="29">
        <v>472</v>
      </c>
      <c r="M3" s="27" t="s">
        <v>49</v>
      </c>
      <c r="N3" s="28" t="s">
        <v>50</v>
      </c>
      <c r="O3" s="28"/>
      <c r="P3" s="28"/>
      <c r="Q3" s="26"/>
    </row>
    <row r="4" spans="1:20" ht="18.95" customHeight="1" x14ac:dyDescent="0.2">
      <c r="A4" s="26">
        <v>44549</v>
      </c>
      <c r="B4" s="27" t="s">
        <v>225</v>
      </c>
      <c r="C4" s="27" t="s">
        <v>226</v>
      </c>
      <c r="D4" s="27" t="s">
        <v>230</v>
      </c>
      <c r="E4" s="28" t="s">
        <v>228</v>
      </c>
      <c r="F4" s="28" t="s">
        <v>229</v>
      </c>
      <c r="G4" s="29">
        <v>-11</v>
      </c>
      <c r="H4" s="29">
        <v>4</v>
      </c>
      <c r="I4" s="29">
        <v>44</v>
      </c>
      <c r="J4" s="29">
        <v>126</v>
      </c>
      <c r="K4" s="29">
        <v>4</v>
      </c>
      <c r="L4" s="29">
        <v>504</v>
      </c>
      <c r="M4" s="27" t="s">
        <v>49</v>
      </c>
      <c r="N4" s="28" t="s">
        <v>50</v>
      </c>
      <c r="O4" s="28"/>
      <c r="P4" s="28"/>
      <c r="Q4" s="26"/>
      <c r="R4" s="25" t="s">
        <v>231</v>
      </c>
      <c r="S4" s="25">
        <f ca="1">SUMIF(F2:G189,"Bon de fabrication",G2:G189)</f>
        <v>-1728</v>
      </c>
      <c r="T4" s="25">
        <f ca="1">S4*K2</f>
        <v>-6912</v>
      </c>
    </row>
    <row r="5" spans="1:20" ht="18.95" customHeight="1" x14ac:dyDescent="0.2">
      <c r="A5" s="26">
        <v>44549</v>
      </c>
      <c r="B5" s="27" t="s">
        <v>225</v>
      </c>
      <c r="C5" s="27" t="s">
        <v>226</v>
      </c>
      <c r="D5" s="27" t="s">
        <v>230</v>
      </c>
      <c r="E5" s="28" t="s">
        <v>228</v>
      </c>
      <c r="F5" s="28" t="s">
        <v>229</v>
      </c>
      <c r="G5" s="29">
        <v>-8</v>
      </c>
      <c r="H5" s="29">
        <v>4</v>
      </c>
      <c r="I5" s="29">
        <v>32</v>
      </c>
      <c r="J5" s="29">
        <v>137</v>
      </c>
      <c r="K5" s="29">
        <v>4</v>
      </c>
      <c r="L5" s="29">
        <v>548</v>
      </c>
      <c r="M5" s="27" t="s">
        <v>49</v>
      </c>
      <c r="N5" s="28" t="s">
        <v>50</v>
      </c>
      <c r="O5" s="28"/>
      <c r="P5" s="28"/>
      <c r="Q5" s="26"/>
      <c r="R5" s="25" t="s">
        <v>232</v>
      </c>
      <c r="S5" s="25">
        <f ca="1">SUMIF(F3:G190,"Bon de réception",G3:G190)</f>
        <v>1835</v>
      </c>
      <c r="T5" s="25">
        <f ca="1">S5*K3</f>
        <v>7340</v>
      </c>
    </row>
    <row r="6" spans="1:20" ht="18.95" customHeight="1" x14ac:dyDescent="0.2">
      <c r="A6" s="26">
        <v>44545</v>
      </c>
      <c r="B6" s="27" t="s">
        <v>225</v>
      </c>
      <c r="C6" s="27" t="s">
        <v>226</v>
      </c>
      <c r="D6" s="27" t="s">
        <v>233</v>
      </c>
      <c r="E6" s="28" t="s">
        <v>228</v>
      </c>
      <c r="F6" s="28" t="s">
        <v>229</v>
      </c>
      <c r="G6" s="29">
        <v>-10</v>
      </c>
      <c r="H6" s="29">
        <v>4</v>
      </c>
      <c r="I6" s="29">
        <v>40</v>
      </c>
      <c r="J6" s="29">
        <v>145</v>
      </c>
      <c r="K6" s="29">
        <v>4</v>
      </c>
      <c r="L6" s="29">
        <v>580</v>
      </c>
      <c r="M6" s="27" t="s">
        <v>49</v>
      </c>
      <c r="N6" s="28" t="s">
        <v>50</v>
      </c>
      <c r="O6" s="28"/>
      <c r="P6" s="28"/>
      <c r="Q6" s="26"/>
      <c r="R6" s="25" t="s">
        <v>234</v>
      </c>
      <c r="S6" s="25">
        <f ca="1">S4+S5</f>
        <v>107</v>
      </c>
      <c r="T6" s="25">
        <f ca="1">S6*K4</f>
        <v>428</v>
      </c>
    </row>
    <row r="7" spans="1:20" ht="18.95" customHeight="1" x14ac:dyDescent="0.2">
      <c r="A7" s="26">
        <v>44545</v>
      </c>
      <c r="B7" s="27" t="s">
        <v>225</v>
      </c>
      <c r="C7" s="27" t="s">
        <v>226</v>
      </c>
      <c r="D7" s="27" t="s">
        <v>233</v>
      </c>
      <c r="E7" s="28" t="s">
        <v>228</v>
      </c>
      <c r="F7" s="28" t="s">
        <v>229</v>
      </c>
      <c r="G7" s="29">
        <v>-8</v>
      </c>
      <c r="H7" s="29">
        <v>4</v>
      </c>
      <c r="I7" s="29">
        <v>32</v>
      </c>
      <c r="J7" s="29">
        <v>155</v>
      </c>
      <c r="K7" s="29">
        <v>4</v>
      </c>
      <c r="L7" s="29">
        <v>620</v>
      </c>
      <c r="M7" s="27" t="s">
        <v>49</v>
      </c>
      <c r="N7" s="28" t="s">
        <v>50</v>
      </c>
      <c r="O7" s="28"/>
      <c r="P7" s="28"/>
      <c r="Q7" s="26"/>
    </row>
    <row r="8" spans="1:20" ht="18.95" customHeight="1" x14ac:dyDescent="0.2">
      <c r="A8" s="26">
        <v>44542</v>
      </c>
      <c r="B8" s="27" t="s">
        <v>225</v>
      </c>
      <c r="C8" s="27" t="s">
        <v>226</v>
      </c>
      <c r="D8" s="27" t="s">
        <v>235</v>
      </c>
      <c r="E8" s="28" t="s">
        <v>228</v>
      </c>
      <c r="F8" s="28" t="s">
        <v>229</v>
      </c>
      <c r="G8" s="29">
        <v>-11</v>
      </c>
      <c r="H8" s="29">
        <v>4</v>
      </c>
      <c r="I8" s="29">
        <v>44</v>
      </c>
      <c r="J8" s="29">
        <v>163</v>
      </c>
      <c r="K8" s="29">
        <v>4</v>
      </c>
      <c r="L8" s="29">
        <v>652</v>
      </c>
      <c r="M8" s="27" t="s">
        <v>49</v>
      </c>
      <c r="N8" s="28" t="s">
        <v>50</v>
      </c>
      <c r="O8" s="28"/>
      <c r="P8" s="28"/>
      <c r="Q8" s="26"/>
    </row>
    <row r="9" spans="1:20" ht="18.95" customHeight="1" x14ac:dyDescent="0.2">
      <c r="A9" s="26">
        <v>44542</v>
      </c>
      <c r="B9" s="27" t="s">
        <v>225</v>
      </c>
      <c r="C9" s="27" t="s">
        <v>226</v>
      </c>
      <c r="D9" s="27" t="s">
        <v>235</v>
      </c>
      <c r="E9" s="28" t="s">
        <v>228</v>
      </c>
      <c r="F9" s="28" t="s">
        <v>229</v>
      </c>
      <c r="G9" s="29">
        <v>-8</v>
      </c>
      <c r="H9" s="29">
        <v>4</v>
      </c>
      <c r="I9" s="29">
        <v>32</v>
      </c>
      <c r="J9" s="29">
        <v>174</v>
      </c>
      <c r="K9" s="29">
        <v>4</v>
      </c>
      <c r="L9" s="29">
        <v>696</v>
      </c>
      <c r="M9" s="27" t="s">
        <v>49</v>
      </c>
      <c r="N9" s="28" t="s">
        <v>50</v>
      </c>
      <c r="O9" s="28"/>
      <c r="P9" s="28"/>
      <c r="Q9" s="26"/>
    </row>
    <row r="10" spans="1:20" ht="18.95" customHeight="1" x14ac:dyDescent="0.2">
      <c r="A10" s="26">
        <v>44538</v>
      </c>
      <c r="B10" s="27" t="s">
        <v>225</v>
      </c>
      <c r="C10" s="27" t="s">
        <v>226</v>
      </c>
      <c r="D10" s="27" t="s">
        <v>236</v>
      </c>
      <c r="E10" s="28" t="s">
        <v>228</v>
      </c>
      <c r="F10" s="28" t="s">
        <v>229</v>
      </c>
      <c r="G10" s="29">
        <v>-10</v>
      </c>
      <c r="H10" s="29">
        <v>4</v>
      </c>
      <c r="I10" s="29">
        <v>40</v>
      </c>
      <c r="J10" s="29">
        <v>182</v>
      </c>
      <c r="K10" s="29">
        <v>4</v>
      </c>
      <c r="L10" s="29">
        <v>728</v>
      </c>
      <c r="M10" s="27" t="s">
        <v>49</v>
      </c>
      <c r="N10" s="28" t="s">
        <v>50</v>
      </c>
      <c r="O10" s="28"/>
      <c r="P10" s="28"/>
      <c r="Q10" s="26"/>
    </row>
    <row r="11" spans="1:20" ht="18.95" customHeight="1" x14ac:dyDescent="0.2">
      <c r="A11" s="26">
        <v>44538</v>
      </c>
      <c r="B11" s="27" t="s">
        <v>225</v>
      </c>
      <c r="C11" s="27" t="s">
        <v>226</v>
      </c>
      <c r="D11" s="27" t="s">
        <v>236</v>
      </c>
      <c r="E11" s="28" t="s">
        <v>228</v>
      </c>
      <c r="F11" s="28" t="s">
        <v>229</v>
      </c>
      <c r="G11" s="29">
        <v>-8</v>
      </c>
      <c r="H11" s="29">
        <v>4</v>
      </c>
      <c r="I11" s="29">
        <v>32</v>
      </c>
      <c r="J11" s="29">
        <v>192</v>
      </c>
      <c r="K11" s="29">
        <v>4</v>
      </c>
      <c r="L11" s="29">
        <v>768</v>
      </c>
      <c r="M11" s="27" t="s">
        <v>49</v>
      </c>
      <c r="N11" s="28" t="s">
        <v>50</v>
      </c>
      <c r="O11" s="28"/>
      <c r="P11" s="28"/>
      <c r="Q11" s="26"/>
    </row>
    <row r="12" spans="1:20" ht="18.95" customHeight="1" x14ac:dyDescent="0.2">
      <c r="A12" s="26">
        <v>44537</v>
      </c>
      <c r="B12" s="27" t="s">
        <v>225</v>
      </c>
      <c r="C12" s="27" t="s">
        <v>226</v>
      </c>
      <c r="D12" s="27" t="s">
        <v>237</v>
      </c>
      <c r="E12" s="28" t="s">
        <v>238</v>
      </c>
      <c r="F12" s="28" t="s">
        <v>239</v>
      </c>
      <c r="G12" s="29">
        <v>200</v>
      </c>
      <c r="H12" s="29">
        <v>4</v>
      </c>
      <c r="I12" s="29">
        <v>800</v>
      </c>
      <c r="J12" s="29">
        <v>200</v>
      </c>
      <c r="K12" s="29">
        <v>4</v>
      </c>
      <c r="L12" s="29">
        <v>800</v>
      </c>
      <c r="M12" s="27" t="s">
        <v>49</v>
      </c>
      <c r="N12" s="28" t="s">
        <v>50</v>
      </c>
      <c r="O12" s="28"/>
      <c r="P12" s="28"/>
      <c r="Q12" s="26"/>
    </row>
    <row r="13" spans="1:20" ht="18.95" customHeight="1" x14ac:dyDescent="0.2">
      <c r="A13" s="26">
        <v>44535</v>
      </c>
      <c r="B13" s="27" t="s">
        <v>225</v>
      </c>
      <c r="C13" s="27" t="s">
        <v>226</v>
      </c>
      <c r="D13" s="27" t="s">
        <v>240</v>
      </c>
      <c r="E13" s="28" t="s">
        <v>228</v>
      </c>
      <c r="F13" s="28" t="s">
        <v>229</v>
      </c>
      <c r="G13" s="29">
        <v>-11</v>
      </c>
      <c r="H13" s="29">
        <v>4</v>
      </c>
      <c r="I13" s="29">
        <v>44</v>
      </c>
      <c r="J13" s="29">
        <v>0</v>
      </c>
      <c r="K13" s="29">
        <v>4</v>
      </c>
      <c r="L13" s="29">
        <v>0</v>
      </c>
      <c r="M13" s="27" t="s">
        <v>49</v>
      </c>
      <c r="N13" s="28" t="s">
        <v>50</v>
      </c>
      <c r="O13" s="28"/>
      <c r="P13" s="28"/>
      <c r="Q13" s="26"/>
    </row>
    <row r="14" spans="1:20" ht="18.95" customHeight="1" x14ac:dyDescent="0.2">
      <c r="A14" s="26">
        <v>44535</v>
      </c>
      <c r="B14" s="27" t="s">
        <v>225</v>
      </c>
      <c r="C14" s="27" t="s">
        <v>226</v>
      </c>
      <c r="D14" s="27" t="s">
        <v>240</v>
      </c>
      <c r="E14" s="28" t="s">
        <v>228</v>
      </c>
      <c r="F14" s="28" t="s">
        <v>229</v>
      </c>
      <c r="G14" s="29">
        <v>-7</v>
      </c>
      <c r="H14" s="29">
        <v>4</v>
      </c>
      <c r="I14" s="29">
        <v>28</v>
      </c>
      <c r="J14" s="29">
        <v>11</v>
      </c>
      <c r="K14" s="29">
        <v>4</v>
      </c>
      <c r="L14" s="29">
        <v>43.61</v>
      </c>
      <c r="M14" s="27" t="s">
        <v>49</v>
      </c>
      <c r="N14" s="28" t="s">
        <v>50</v>
      </c>
      <c r="O14" s="28"/>
      <c r="P14" s="28"/>
      <c r="Q14" s="26"/>
    </row>
    <row r="15" spans="1:20" ht="18.95" customHeight="1" x14ac:dyDescent="0.2">
      <c r="A15" s="26">
        <v>44531</v>
      </c>
      <c r="B15" s="27" t="s">
        <v>225</v>
      </c>
      <c r="C15" s="27" t="s">
        <v>226</v>
      </c>
      <c r="D15" s="27" t="s">
        <v>241</v>
      </c>
      <c r="E15" s="28" t="s">
        <v>228</v>
      </c>
      <c r="F15" s="28" t="s">
        <v>229</v>
      </c>
      <c r="G15" s="29">
        <v>-13</v>
      </c>
      <c r="H15" s="29">
        <v>4</v>
      </c>
      <c r="I15" s="29">
        <v>52</v>
      </c>
      <c r="J15" s="29">
        <v>18</v>
      </c>
      <c r="K15" s="29">
        <v>4</v>
      </c>
      <c r="L15" s="29">
        <v>71.61</v>
      </c>
      <c r="M15" s="27" t="s">
        <v>49</v>
      </c>
      <c r="N15" s="28" t="s">
        <v>50</v>
      </c>
      <c r="O15" s="28"/>
      <c r="P15" s="28"/>
      <c r="Q15" s="26"/>
    </row>
    <row r="16" spans="1:20" ht="18.95" customHeight="1" x14ac:dyDescent="0.2">
      <c r="A16" s="26">
        <v>44531</v>
      </c>
      <c r="B16" s="27" t="s">
        <v>225</v>
      </c>
      <c r="C16" s="27" t="s">
        <v>226</v>
      </c>
      <c r="D16" s="27" t="s">
        <v>241</v>
      </c>
      <c r="E16" s="28" t="s">
        <v>228</v>
      </c>
      <c r="F16" s="28" t="s">
        <v>229</v>
      </c>
      <c r="G16" s="29">
        <v>-10</v>
      </c>
      <c r="H16" s="29">
        <v>4</v>
      </c>
      <c r="I16" s="29">
        <v>40</v>
      </c>
      <c r="J16" s="29">
        <v>31</v>
      </c>
      <c r="K16" s="29">
        <v>4</v>
      </c>
      <c r="L16" s="29">
        <v>123.61</v>
      </c>
      <c r="M16" s="27" t="s">
        <v>49</v>
      </c>
      <c r="N16" s="28" t="s">
        <v>50</v>
      </c>
      <c r="O16" s="28"/>
      <c r="P16" s="28"/>
      <c r="Q16" s="26"/>
    </row>
    <row r="17" spans="1:17" ht="18.95" customHeight="1" x14ac:dyDescent="0.2">
      <c r="A17" s="26">
        <v>44528</v>
      </c>
      <c r="B17" s="27" t="s">
        <v>225</v>
      </c>
      <c r="C17" s="27" t="s">
        <v>226</v>
      </c>
      <c r="D17" s="27" t="s">
        <v>242</v>
      </c>
      <c r="E17" s="28" t="s">
        <v>228</v>
      </c>
      <c r="F17" s="28" t="s">
        <v>229</v>
      </c>
      <c r="G17" s="29">
        <v>-12</v>
      </c>
      <c r="H17" s="29">
        <v>4</v>
      </c>
      <c r="I17" s="29">
        <v>48</v>
      </c>
      <c r="J17" s="29">
        <v>41</v>
      </c>
      <c r="K17" s="29">
        <v>4</v>
      </c>
      <c r="L17" s="29">
        <v>163.61000000000001</v>
      </c>
      <c r="M17" s="27" t="s">
        <v>49</v>
      </c>
      <c r="N17" s="28" t="s">
        <v>50</v>
      </c>
      <c r="O17" s="28"/>
      <c r="P17" s="28"/>
      <c r="Q17" s="26"/>
    </row>
    <row r="18" spans="1:17" ht="18.95" customHeight="1" x14ac:dyDescent="0.2">
      <c r="A18" s="26">
        <v>44528</v>
      </c>
      <c r="B18" s="27" t="s">
        <v>225</v>
      </c>
      <c r="C18" s="27" t="s">
        <v>226</v>
      </c>
      <c r="D18" s="27" t="s">
        <v>242</v>
      </c>
      <c r="E18" s="28" t="s">
        <v>228</v>
      </c>
      <c r="F18" s="28" t="s">
        <v>229</v>
      </c>
      <c r="G18" s="29">
        <v>-8</v>
      </c>
      <c r="H18" s="29">
        <v>4</v>
      </c>
      <c r="I18" s="29">
        <v>32</v>
      </c>
      <c r="J18" s="29">
        <v>53</v>
      </c>
      <c r="K18" s="29">
        <v>4</v>
      </c>
      <c r="L18" s="29">
        <v>211.61</v>
      </c>
      <c r="M18" s="27" t="s">
        <v>49</v>
      </c>
      <c r="N18" s="28" t="s">
        <v>50</v>
      </c>
      <c r="O18" s="28"/>
      <c r="P18" s="28"/>
      <c r="Q18" s="26"/>
    </row>
    <row r="19" spans="1:17" ht="18.95" customHeight="1" x14ac:dyDescent="0.2">
      <c r="A19" s="26">
        <v>44524</v>
      </c>
      <c r="B19" s="27" t="s">
        <v>225</v>
      </c>
      <c r="C19" s="27" t="s">
        <v>226</v>
      </c>
      <c r="D19" s="27" t="s">
        <v>243</v>
      </c>
      <c r="E19" s="28" t="s">
        <v>228</v>
      </c>
      <c r="F19" s="28" t="s">
        <v>229</v>
      </c>
      <c r="G19" s="29">
        <v>-12</v>
      </c>
      <c r="H19" s="29">
        <v>4</v>
      </c>
      <c r="I19" s="29">
        <v>48</v>
      </c>
      <c r="J19" s="29">
        <v>61</v>
      </c>
      <c r="K19" s="29">
        <v>4</v>
      </c>
      <c r="L19" s="29">
        <v>243.61</v>
      </c>
      <c r="M19" s="27" t="s">
        <v>49</v>
      </c>
      <c r="N19" s="28" t="s">
        <v>50</v>
      </c>
      <c r="O19" s="28"/>
      <c r="P19" s="28"/>
      <c r="Q19" s="26"/>
    </row>
    <row r="20" spans="1:17" ht="18.95" customHeight="1" x14ac:dyDescent="0.2">
      <c r="A20" s="26">
        <v>44524</v>
      </c>
      <c r="B20" s="27" t="s">
        <v>225</v>
      </c>
      <c r="C20" s="27" t="s">
        <v>226</v>
      </c>
      <c r="D20" s="27" t="s">
        <v>243</v>
      </c>
      <c r="E20" s="28" t="s">
        <v>228</v>
      </c>
      <c r="F20" s="28" t="s">
        <v>229</v>
      </c>
      <c r="G20" s="29">
        <v>-8</v>
      </c>
      <c r="H20" s="29">
        <v>4</v>
      </c>
      <c r="I20" s="29">
        <v>32</v>
      </c>
      <c r="J20" s="29">
        <v>73</v>
      </c>
      <c r="K20" s="29">
        <v>4</v>
      </c>
      <c r="L20" s="29">
        <v>291.61</v>
      </c>
      <c r="M20" s="27" t="s">
        <v>49</v>
      </c>
      <c r="N20" s="28" t="s">
        <v>50</v>
      </c>
      <c r="O20" s="28"/>
      <c r="P20" s="28"/>
      <c r="Q20" s="26"/>
    </row>
    <row r="21" spans="1:17" ht="18.95" customHeight="1" x14ac:dyDescent="0.2">
      <c r="A21" s="26">
        <v>44521</v>
      </c>
      <c r="B21" s="27" t="s">
        <v>225</v>
      </c>
      <c r="C21" s="27" t="s">
        <v>226</v>
      </c>
      <c r="D21" s="27" t="s">
        <v>244</v>
      </c>
      <c r="E21" s="28" t="s">
        <v>228</v>
      </c>
      <c r="F21" s="28" t="s">
        <v>229</v>
      </c>
      <c r="G21" s="29">
        <v>-13</v>
      </c>
      <c r="H21" s="29">
        <v>4</v>
      </c>
      <c r="I21" s="29">
        <v>52</v>
      </c>
      <c r="J21" s="29">
        <v>81</v>
      </c>
      <c r="K21" s="29">
        <v>4</v>
      </c>
      <c r="L21" s="29">
        <v>323.61</v>
      </c>
      <c r="M21" s="27" t="s">
        <v>49</v>
      </c>
      <c r="N21" s="28" t="s">
        <v>50</v>
      </c>
      <c r="O21" s="28"/>
      <c r="P21" s="28"/>
      <c r="Q21" s="26"/>
    </row>
    <row r="22" spans="1:17" ht="18.95" customHeight="1" x14ac:dyDescent="0.2">
      <c r="A22" s="26">
        <v>44521</v>
      </c>
      <c r="B22" s="27" t="s">
        <v>225</v>
      </c>
      <c r="C22" s="27" t="s">
        <v>226</v>
      </c>
      <c r="D22" s="27" t="s">
        <v>244</v>
      </c>
      <c r="E22" s="28" t="s">
        <v>228</v>
      </c>
      <c r="F22" s="28" t="s">
        <v>229</v>
      </c>
      <c r="G22" s="29">
        <v>-10</v>
      </c>
      <c r="H22" s="29">
        <v>4</v>
      </c>
      <c r="I22" s="29">
        <v>40</v>
      </c>
      <c r="J22" s="29">
        <v>94</v>
      </c>
      <c r="K22" s="29">
        <v>4</v>
      </c>
      <c r="L22" s="29">
        <v>375.61</v>
      </c>
      <c r="M22" s="27" t="s">
        <v>49</v>
      </c>
      <c r="N22" s="28" t="s">
        <v>50</v>
      </c>
      <c r="O22" s="28"/>
      <c r="P22" s="28"/>
      <c r="Q22" s="26"/>
    </row>
    <row r="23" spans="1:17" ht="18.95" customHeight="1" x14ac:dyDescent="0.2">
      <c r="A23" s="26">
        <v>44517</v>
      </c>
      <c r="B23" s="27" t="s">
        <v>225</v>
      </c>
      <c r="C23" s="27" t="s">
        <v>226</v>
      </c>
      <c r="D23" s="27" t="s">
        <v>245</v>
      </c>
      <c r="E23" s="28" t="s">
        <v>228</v>
      </c>
      <c r="F23" s="28" t="s">
        <v>229</v>
      </c>
      <c r="G23" s="29">
        <v>-10</v>
      </c>
      <c r="H23" s="29">
        <v>4</v>
      </c>
      <c r="I23" s="29">
        <v>40</v>
      </c>
      <c r="J23" s="29">
        <v>104</v>
      </c>
      <c r="K23" s="29">
        <v>4</v>
      </c>
      <c r="L23" s="29">
        <v>415.61</v>
      </c>
      <c r="M23" s="27" t="s">
        <v>49</v>
      </c>
      <c r="N23" s="28" t="s">
        <v>50</v>
      </c>
      <c r="O23" s="28"/>
      <c r="P23" s="28"/>
      <c r="Q23" s="26"/>
    </row>
    <row r="24" spans="1:17" ht="18.95" customHeight="1" x14ac:dyDescent="0.2">
      <c r="A24" s="26">
        <v>44517</v>
      </c>
      <c r="B24" s="27" t="s">
        <v>225</v>
      </c>
      <c r="C24" s="27" t="s">
        <v>226</v>
      </c>
      <c r="D24" s="27" t="s">
        <v>245</v>
      </c>
      <c r="E24" s="28" t="s">
        <v>228</v>
      </c>
      <c r="F24" s="28" t="s">
        <v>229</v>
      </c>
      <c r="G24" s="29">
        <v>-6</v>
      </c>
      <c r="H24" s="29">
        <v>4</v>
      </c>
      <c r="I24" s="29">
        <v>24</v>
      </c>
      <c r="J24" s="29">
        <v>114</v>
      </c>
      <c r="K24" s="29">
        <v>4</v>
      </c>
      <c r="L24" s="29">
        <v>455.61</v>
      </c>
      <c r="M24" s="27" t="s">
        <v>49</v>
      </c>
      <c r="N24" s="28" t="s">
        <v>50</v>
      </c>
      <c r="O24" s="28"/>
      <c r="P24" s="28"/>
      <c r="Q24" s="26"/>
    </row>
    <row r="25" spans="1:17" ht="18.95" customHeight="1" x14ac:dyDescent="0.2">
      <c r="A25" s="26">
        <v>44516</v>
      </c>
      <c r="B25" s="27" t="s">
        <v>225</v>
      </c>
      <c r="C25" s="27" t="s">
        <v>226</v>
      </c>
      <c r="D25" s="27" t="s">
        <v>246</v>
      </c>
      <c r="E25" s="28" t="s">
        <v>238</v>
      </c>
      <c r="F25" s="28" t="s">
        <v>239</v>
      </c>
      <c r="G25" s="29">
        <v>50</v>
      </c>
      <c r="H25" s="29">
        <v>4</v>
      </c>
      <c r="I25" s="29">
        <v>200</v>
      </c>
      <c r="J25" s="29">
        <v>120</v>
      </c>
      <c r="K25" s="29">
        <v>4</v>
      </c>
      <c r="L25" s="29">
        <v>479.61</v>
      </c>
      <c r="M25" s="27" t="s">
        <v>49</v>
      </c>
      <c r="N25" s="28" t="s">
        <v>50</v>
      </c>
      <c r="O25" s="28"/>
      <c r="P25" s="28"/>
      <c r="Q25" s="26"/>
    </row>
    <row r="26" spans="1:17" ht="18.95" customHeight="1" x14ac:dyDescent="0.2">
      <c r="A26" s="26">
        <v>44514</v>
      </c>
      <c r="B26" s="27" t="s">
        <v>225</v>
      </c>
      <c r="C26" s="27" t="s">
        <v>226</v>
      </c>
      <c r="D26" s="27" t="s">
        <v>247</v>
      </c>
      <c r="E26" s="28" t="s">
        <v>228</v>
      </c>
      <c r="F26" s="28" t="s">
        <v>229</v>
      </c>
      <c r="G26" s="29">
        <v>-11</v>
      </c>
      <c r="H26" s="29">
        <v>4</v>
      </c>
      <c r="I26" s="29">
        <v>44</v>
      </c>
      <c r="J26" s="29">
        <v>70</v>
      </c>
      <c r="K26" s="29">
        <v>4</v>
      </c>
      <c r="L26" s="29">
        <v>279.61</v>
      </c>
      <c r="M26" s="27" t="s">
        <v>49</v>
      </c>
      <c r="N26" s="28" t="s">
        <v>50</v>
      </c>
      <c r="O26" s="28"/>
      <c r="P26" s="28"/>
      <c r="Q26" s="26"/>
    </row>
    <row r="27" spans="1:17" ht="18.95" customHeight="1" x14ac:dyDescent="0.2">
      <c r="A27" s="26">
        <v>44514</v>
      </c>
      <c r="B27" s="27" t="s">
        <v>225</v>
      </c>
      <c r="C27" s="27" t="s">
        <v>226</v>
      </c>
      <c r="D27" s="27" t="s">
        <v>247</v>
      </c>
      <c r="E27" s="28" t="s">
        <v>228</v>
      </c>
      <c r="F27" s="28" t="s">
        <v>229</v>
      </c>
      <c r="G27" s="29">
        <v>-8</v>
      </c>
      <c r="H27" s="29">
        <v>4</v>
      </c>
      <c r="I27" s="29">
        <v>32</v>
      </c>
      <c r="J27" s="29">
        <v>81</v>
      </c>
      <c r="K27" s="29">
        <v>4</v>
      </c>
      <c r="L27" s="29">
        <v>323.61</v>
      </c>
      <c r="M27" s="27" t="s">
        <v>49</v>
      </c>
      <c r="N27" s="28" t="s">
        <v>50</v>
      </c>
      <c r="O27" s="28"/>
      <c r="P27" s="28"/>
      <c r="Q27" s="26"/>
    </row>
    <row r="28" spans="1:17" ht="18.95" customHeight="1" x14ac:dyDescent="0.2">
      <c r="A28" s="26">
        <v>44510</v>
      </c>
      <c r="B28" s="27" t="s">
        <v>225</v>
      </c>
      <c r="C28" s="27" t="s">
        <v>226</v>
      </c>
      <c r="D28" s="27" t="s">
        <v>248</v>
      </c>
      <c r="E28" s="28" t="s">
        <v>228</v>
      </c>
      <c r="F28" s="28" t="s">
        <v>229</v>
      </c>
      <c r="G28" s="29">
        <v>-5</v>
      </c>
      <c r="H28" s="29">
        <v>4</v>
      </c>
      <c r="I28" s="29">
        <v>20</v>
      </c>
      <c r="J28" s="29">
        <v>89</v>
      </c>
      <c r="K28" s="29">
        <v>4</v>
      </c>
      <c r="L28" s="29">
        <v>355.61</v>
      </c>
      <c r="M28" s="27" t="s">
        <v>49</v>
      </c>
      <c r="N28" s="28" t="s">
        <v>50</v>
      </c>
      <c r="O28" s="28"/>
      <c r="P28" s="28"/>
      <c r="Q28" s="26"/>
    </row>
    <row r="29" spans="1:17" ht="18.95" customHeight="1" x14ac:dyDescent="0.2">
      <c r="A29" s="26">
        <v>44510</v>
      </c>
      <c r="B29" s="27" t="s">
        <v>225</v>
      </c>
      <c r="C29" s="27" t="s">
        <v>226</v>
      </c>
      <c r="D29" s="27" t="s">
        <v>248</v>
      </c>
      <c r="E29" s="28" t="s">
        <v>228</v>
      </c>
      <c r="F29" s="28" t="s">
        <v>229</v>
      </c>
      <c r="G29" s="29">
        <v>-3</v>
      </c>
      <c r="H29" s="29">
        <v>4</v>
      </c>
      <c r="I29" s="29">
        <v>12</v>
      </c>
      <c r="J29" s="29">
        <v>94</v>
      </c>
      <c r="K29" s="29">
        <v>4</v>
      </c>
      <c r="L29" s="29">
        <v>375.61</v>
      </c>
      <c r="M29" s="27" t="s">
        <v>49</v>
      </c>
      <c r="N29" s="28" t="s">
        <v>50</v>
      </c>
      <c r="O29" s="28"/>
      <c r="P29" s="28"/>
      <c r="Q29" s="26"/>
    </row>
    <row r="30" spans="1:17" ht="18.95" customHeight="1" x14ac:dyDescent="0.2">
      <c r="A30" s="26">
        <v>44507</v>
      </c>
      <c r="B30" s="27" t="s">
        <v>225</v>
      </c>
      <c r="C30" s="27" t="s">
        <v>226</v>
      </c>
      <c r="D30" s="27" t="s">
        <v>249</v>
      </c>
      <c r="E30" s="28" t="s">
        <v>228</v>
      </c>
      <c r="F30" s="28" t="s">
        <v>229</v>
      </c>
      <c r="G30" s="29">
        <v>-11</v>
      </c>
      <c r="H30" s="29">
        <v>4</v>
      </c>
      <c r="I30" s="29">
        <v>44</v>
      </c>
      <c r="J30" s="29">
        <v>97</v>
      </c>
      <c r="K30" s="29">
        <v>4</v>
      </c>
      <c r="L30" s="29">
        <v>387.61</v>
      </c>
      <c r="M30" s="27" t="s">
        <v>49</v>
      </c>
      <c r="N30" s="28" t="s">
        <v>50</v>
      </c>
      <c r="O30" s="28"/>
      <c r="P30" s="28"/>
      <c r="Q30" s="26"/>
    </row>
    <row r="31" spans="1:17" ht="18.95" customHeight="1" x14ac:dyDescent="0.2">
      <c r="A31" s="26">
        <v>44507</v>
      </c>
      <c r="B31" s="27" t="s">
        <v>225</v>
      </c>
      <c r="C31" s="27" t="s">
        <v>226</v>
      </c>
      <c r="D31" s="27" t="s">
        <v>249</v>
      </c>
      <c r="E31" s="28" t="s">
        <v>228</v>
      </c>
      <c r="F31" s="28" t="s">
        <v>229</v>
      </c>
      <c r="G31" s="29">
        <v>-8</v>
      </c>
      <c r="H31" s="29">
        <v>4</v>
      </c>
      <c r="I31" s="29">
        <v>32</v>
      </c>
      <c r="J31" s="29">
        <v>108</v>
      </c>
      <c r="K31" s="29">
        <v>4</v>
      </c>
      <c r="L31" s="29">
        <v>431.61</v>
      </c>
      <c r="M31" s="27" t="s">
        <v>49</v>
      </c>
      <c r="N31" s="28" t="s">
        <v>50</v>
      </c>
      <c r="O31" s="28"/>
      <c r="P31" s="28"/>
      <c r="Q31" s="26"/>
    </row>
    <row r="32" spans="1:17" ht="18.95" customHeight="1" x14ac:dyDescent="0.2">
      <c r="A32" s="26">
        <v>44503</v>
      </c>
      <c r="B32" s="27" t="s">
        <v>225</v>
      </c>
      <c r="C32" s="27" t="s">
        <v>226</v>
      </c>
      <c r="D32" s="27" t="s">
        <v>250</v>
      </c>
      <c r="E32" s="28" t="s">
        <v>228</v>
      </c>
      <c r="F32" s="28" t="s">
        <v>229</v>
      </c>
      <c r="G32" s="29">
        <v>-10</v>
      </c>
      <c r="H32" s="29">
        <v>4</v>
      </c>
      <c r="I32" s="29">
        <v>40</v>
      </c>
      <c r="J32" s="29">
        <v>116</v>
      </c>
      <c r="K32" s="29">
        <v>4</v>
      </c>
      <c r="L32" s="29">
        <v>463.61</v>
      </c>
      <c r="M32" s="27" t="s">
        <v>49</v>
      </c>
      <c r="N32" s="28" t="s">
        <v>50</v>
      </c>
      <c r="O32" s="28"/>
      <c r="P32" s="28"/>
      <c r="Q32" s="26"/>
    </row>
    <row r="33" spans="1:17" ht="18.95" customHeight="1" x14ac:dyDescent="0.2">
      <c r="A33" s="26">
        <v>44503</v>
      </c>
      <c r="B33" s="27" t="s">
        <v>225</v>
      </c>
      <c r="C33" s="27" t="s">
        <v>226</v>
      </c>
      <c r="D33" s="27" t="s">
        <v>250</v>
      </c>
      <c r="E33" s="28" t="s">
        <v>228</v>
      </c>
      <c r="F33" s="28" t="s">
        <v>229</v>
      </c>
      <c r="G33" s="29">
        <v>-6</v>
      </c>
      <c r="H33" s="29">
        <v>4</v>
      </c>
      <c r="I33" s="29">
        <v>24</v>
      </c>
      <c r="J33" s="29">
        <v>126</v>
      </c>
      <c r="K33" s="29">
        <v>4</v>
      </c>
      <c r="L33" s="29">
        <v>503.61</v>
      </c>
      <c r="M33" s="27" t="s">
        <v>49</v>
      </c>
      <c r="N33" s="28" t="s">
        <v>50</v>
      </c>
      <c r="O33" s="28"/>
      <c r="P33" s="28"/>
      <c r="Q33" s="26"/>
    </row>
    <row r="34" spans="1:17" ht="18.95" customHeight="1" x14ac:dyDescent="0.2">
      <c r="A34" s="26">
        <v>44500</v>
      </c>
      <c r="B34" s="27" t="s">
        <v>225</v>
      </c>
      <c r="C34" s="27" t="s">
        <v>226</v>
      </c>
      <c r="D34" s="27" t="s">
        <v>251</v>
      </c>
      <c r="E34" s="28" t="s">
        <v>228</v>
      </c>
      <c r="F34" s="28" t="s">
        <v>229</v>
      </c>
      <c r="G34" s="29">
        <v>-11</v>
      </c>
      <c r="H34" s="29">
        <v>4</v>
      </c>
      <c r="I34" s="29">
        <v>44</v>
      </c>
      <c r="J34" s="29">
        <v>132</v>
      </c>
      <c r="K34" s="29">
        <v>4</v>
      </c>
      <c r="L34" s="29">
        <v>527.61</v>
      </c>
      <c r="M34" s="27" t="s">
        <v>49</v>
      </c>
      <c r="N34" s="28" t="s">
        <v>50</v>
      </c>
      <c r="O34" s="28"/>
      <c r="P34" s="28"/>
      <c r="Q34" s="26"/>
    </row>
    <row r="35" spans="1:17" ht="18.95" customHeight="1" x14ac:dyDescent="0.2">
      <c r="A35" s="26">
        <v>44500</v>
      </c>
      <c r="B35" s="27" t="s">
        <v>225</v>
      </c>
      <c r="C35" s="27" t="s">
        <v>226</v>
      </c>
      <c r="D35" s="27" t="s">
        <v>251</v>
      </c>
      <c r="E35" s="28" t="s">
        <v>228</v>
      </c>
      <c r="F35" s="28" t="s">
        <v>229</v>
      </c>
      <c r="G35" s="29">
        <v>-8</v>
      </c>
      <c r="H35" s="29">
        <v>4</v>
      </c>
      <c r="I35" s="29">
        <v>32</v>
      </c>
      <c r="J35" s="29">
        <v>143</v>
      </c>
      <c r="K35" s="29">
        <v>4</v>
      </c>
      <c r="L35" s="29">
        <v>571.61</v>
      </c>
      <c r="M35" s="27" t="s">
        <v>49</v>
      </c>
      <c r="N35" s="28" t="s">
        <v>50</v>
      </c>
      <c r="O35" s="28"/>
      <c r="P35" s="28"/>
      <c r="Q35" s="26"/>
    </row>
    <row r="36" spans="1:17" ht="18.95" customHeight="1" x14ac:dyDescent="0.2">
      <c r="A36" s="26">
        <v>44496</v>
      </c>
      <c r="B36" s="27" t="s">
        <v>225</v>
      </c>
      <c r="C36" s="27" t="s">
        <v>226</v>
      </c>
      <c r="D36" s="27" t="s">
        <v>252</v>
      </c>
      <c r="E36" s="28" t="s">
        <v>228</v>
      </c>
      <c r="F36" s="28" t="s">
        <v>229</v>
      </c>
      <c r="G36" s="29">
        <v>-10</v>
      </c>
      <c r="H36" s="29">
        <v>4</v>
      </c>
      <c r="I36" s="29">
        <v>40</v>
      </c>
      <c r="J36" s="29">
        <v>151</v>
      </c>
      <c r="K36" s="29">
        <v>4</v>
      </c>
      <c r="L36" s="29">
        <v>603.61</v>
      </c>
      <c r="M36" s="27" t="s">
        <v>49</v>
      </c>
      <c r="N36" s="28" t="s">
        <v>50</v>
      </c>
      <c r="O36" s="28"/>
      <c r="P36" s="28"/>
      <c r="Q36" s="26"/>
    </row>
    <row r="37" spans="1:17" ht="18.95" customHeight="1" x14ac:dyDescent="0.2">
      <c r="A37" s="26">
        <v>44496</v>
      </c>
      <c r="B37" s="27" t="s">
        <v>225</v>
      </c>
      <c r="C37" s="27" t="s">
        <v>226</v>
      </c>
      <c r="D37" s="27" t="s">
        <v>252</v>
      </c>
      <c r="E37" s="28" t="s">
        <v>228</v>
      </c>
      <c r="F37" s="28" t="s">
        <v>229</v>
      </c>
      <c r="G37" s="29">
        <v>-6</v>
      </c>
      <c r="H37" s="29">
        <v>4</v>
      </c>
      <c r="I37" s="29">
        <v>24</v>
      </c>
      <c r="J37" s="29">
        <v>161</v>
      </c>
      <c r="K37" s="29">
        <v>4</v>
      </c>
      <c r="L37" s="29">
        <v>643.61</v>
      </c>
      <c r="M37" s="27" t="s">
        <v>49</v>
      </c>
      <c r="N37" s="28" t="s">
        <v>50</v>
      </c>
      <c r="O37" s="28"/>
      <c r="P37" s="28"/>
      <c r="Q37" s="26"/>
    </row>
    <row r="38" spans="1:17" ht="18.95" customHeight="1" x14ac:dyDescent="0.2">
      <c r="A38" s="26">
        <v>44493</v>
      </c>
      <c r="B38" s="27" t="s">
        <v>225</v>
      </c>
      <c r="C38" s="27" t="s">
        <v>226</v>
      </c>
      <c r="D38" s="27" t="s">
        <v>253</v>
      </c>
      <c r="E38" s="28" t="s">
        <v>228</v>
      </c>
      <c r="F38" s="28" t="s">
        <v>229</v>
      </c>
      <c r="G38" s="29">
        <v>-11</v>
      </c>
      <c r="H38" s="29">
        <v>4</v>
      </c>
      <c r="I38" s="29">
        <v>44</v>
      </c>
      <c r="J38" s="29">
        <v>167</v>
      </c>
      <c r="K38" s="29">
        <v>4</v>
      </c>
      <c r="L38" s="29">
        <v>667.61</v>
      </c>
      <c r="M38" s="27" t="s">
        <v>49</v>
      </c>
      <c r="N38" s="28" t="s">
        <v>50</v>
      </c>
      <c r="O38" s="28"/>
      <c r="P38" s="28"/>
      <c r="Q38" s="26"/>
    </row>
    <row r="39" spans="1:17" ht="18.95" customHeight="1" x14ac:dyDescent="0.2">
      <c r="A39" s="26">
        <v>44493</v>
      </c>
      <c r="B39" s="27" t="s">
        <v>225</v>
      </c>
      <c r="C39" s="27" t="s">
        <v>226</v>
      </c>
      <c r="D39" s="27" t="s">
        <v>253</v>
      </c>
      <c r="E39" s="28" t="s">
        <v>228</v>
      </c>
      <c r="F39" s="28" t="s">
        <v>229</v>
      </c>
      <c r="G39" s="29">
        <v>-8</v>
      </c>
      <c r="H39" s="29">
        <v>4</v>
      </c>
      <c r="I39" s="29">
        <v>32</v>
      </c>
      <c r="J39" s="29">
        <v>178</v>
      </c>
      <c r="K39" s="29">
        <v>4</v>
      </c>
      <c r="L39" s="29">
        <v>711.61</v>
      </c>
      <c r="M39" s="27" t="s">
        <v>49</v>
      </c>
      <c r="N39" s="28" t="s">
        <v>50</v>
      </c>
      <c r="O39" s="28"/>
      <c r="P39" s="28"/>
      <c r="Q39" s="26"/>
    </row>
    <row r="40" spans="1:17" ht="18.95" customHeight="1" x14ac:dyDescent="0.2">
      <c r="A40" s="26">
        <v>44489</v>
      </c>
      <c r="B40" s="27" t="s">
        <v>225</v>
      </c>
      <c r="C40" s="27" t="s">
        <v>226</v>
      </c>
      <c r="D40" s="27" t="s">
        <v>254</v>
      </c>
      <c r="E40" s="28" t="s">
        <v>228</v>
      </c>
      <c r="F40" s="28" t="s">
        <v>229</v>
      </c>
      <c r="G40" s="29">
        <v>-10</v>
      </c>
      <c r="H40" s="29">
        <v>4</v>
      </c>
      <c r="I40" s="29">
        <v>40</v>
      </c>
      <c r="J40" s="29">
        <v>186</v>
      </c>
      <c r="K40" s="29">
        <v>4</v>
      </c>
      <c r="L40" s="29">
        <v>743.61</v>
      </c>
      <c r="M40" s="27" t="s">
        <v>49</v>
      </c>
      <c r="N40" s="28" t="s">
        <v>50</v>
      </c>
      <c r="O40" s="28"/>
      <c r="P40" s="28"/>
      <c r="Q40" s="26"/>
    </row>
    <row r="41" spans="1:17" ht="18.95" customHeight="1" x14ac:dyDescent="0.2">
      <c r="A41" s="26">
        <v>44489</v>
      </c>
      <c r="B41" s="27" t="s">
        <v>225</v>
      </c>
      <c r="C41" s="27" t="s">
        <v>226</v>
      </c>
      <c r="D41" s="27" t="s">
        <v>254</v>
      </c>
      <c r="E41" s="28" t="s">
        <v>228</v>
      </c>
      <c r="F41" s="28" t="s">
        <v>229</v>
      </c>
      <c r="G41" s="29">
        <v>-6</v>
      </c>
      <c r="H41" s="29">
        <v>4</v>
      </c>
      <c r="I41" s="29">
        <v>24</v>
      </c>
      <c r="J41" s="29">
        <v>196</v>
      </c>
      <c r="K41" s="29">
        <v>4</v>
      </c>
      <c r="L41" s="29">
        <v>783.61</v>
      </c>
      <c r="M41" s="27" t="s">
        <v>49</v>
      </c>
      <c r="N41" s="28" t="s">
        <v>50</v>
      </c>
      <c r="O41" s="28"/>
      <c r="P41" s="28"/>
      <c r="Q41" s="26"/>
    </row>
    <row r="42" spans="1:17" ht="18.95" customHeight="1" x14ac:dyDescent="0.2">
      <c r="A42" s="26">
        <v>44488</v>
      </c>
      <c r="B42" s="27" t="s">
        <v>225</v>
      </c>
      <c r="C42" s="27" t="s">
        <v>226</v>
      </c>
      <c r="D42" s="27" t="s">
        <v>255</v>
      </c>
      <c r="E42" s="28" t="s">
        <v>238</v>
      </c>
      <c r="F42" s="28" t="s">
        <v>239</v>
      </c>
      <c r="G42" s="29">
        <v>20</v>
      </c>
      <c r="H42" s="29">
        <v>4</v>
      </c>
      <c r="I42" s="29">
        <v>80</v>
      </c>
      <c r="J42" s="29">
        <v>202</v>
      </c>
      <c r="K42" s="29">
        <v>4</v>
      </c>
      <c r="L42" s="29">
        <v>807.61</v>
      </c>
      <c r="M42" s="27" t="s">
        <v>49</v>
      </c>
      <c r="N42" s="28" t="s">
        <v>50</v>
      </c>
      <c r="O42" s="28"/>
      <c r="P42" s="28"/>
      <c r="Q42" s="26"/>
    </row>
    <row r="43" spans="1:17" ht="18.95" customHeight="1" x14ac:dyDescent="0.2">
      <c r="A43" s="26">
        <v>44486</v>
      </c>
      <c r="B43" s="27" t="s">
        <v>225</v>
      </c>
      <c r="C43" s="27" t="s">
        <v>226</v>
      </c>
      <c r="D43" s="27" t="s">
        <v>256</v>
      </c>
      <c r="E43" s="28" t="s">
        <v>228</v>
      </c>
      <c r="F43" s="28" t="s">
        <v>229</v>
      </c>
      <c r="G43" s="29">
        <v>-11</v>
      </c>
      <c r="H43" s="29">
        <v>4</v>
      </c>
      <c r="I43" s="29">
        <v>44</v>
      </c>
      <c r="J43" s="29">
        <v>182</v>
      </c>
      <c r="K43" s="29">
        <v>4</v>
      </c>
      <c r="L43" s="29">
        <v>727.61</v>
      </c>
      <c r="M43" s="27" t="s">
        <v>49</v>
      </c>
      <c r="N43" s="28" t="s">
        <v>50</v>
      </c>
      <c r="O43" s="28"/>
      <c r="P43" s="28"/>
      <c r="Q43" s="26"/>
    </row>
    <row r="44" spans="1:17" ht="18.95" customHeight="1" x14ac:dyDescent="0.2">
      <c r="A44" s="26">
        <v>44486</v>
      </c>
      <c r="B44" s="27" t="s">
        <v>225</v>
      </c>
      <c r="C44" s="27" t="s">
        <v>226</v>
      </c>
      <c r="D44" s="27" t="s">
        <v>256</v>
      </c>
      <c r="E44" s="28" t="s">
        <v>228</v>
      </c>
      <c r="F44" s="28" t="s">
        <v>229</v>
      </c>
      <c r="G44" s="29">
        <v>-8</v>
      </c>
      <c r="H44" s="29">
        <v>4</v>
      </c>
      <c r="I44" s="29">
        <v>32</v>
      </c>
      <c r="J44" s="29">
        <v>193</v>
      </c>
      <c r="K44" s="29">
        <v>4</v>
      </c>
      <c r="L44" s="29">
        <v>771.61</v>
      </c>
      <c r="M44" s="27" t="s">
        <v>49</v>
      </c>
      <c r="N44" s="28" t="s">
        <v>50</v>
      </c>
      <c r="O44" s="28"/>
      <c r="P44" s="28"/>
      <c r="Q44" s="26"/>
    </row>
    <row r="45" spans="1:17" ht="18.95" customHeight="1" x14ac:dyDescent="0.2">
      <c r="A45" s="26">
        <v>44482</v>
      </c>
      <c r="B45" s="27" t="s">
        <v>225</v>
      </c>
      <c r="C45" s="27" t="s">
        <v>226</v>
      </c>
      <c r="D45" s="27" t="s">
        <v>257</v>
      </c>
      <c r="E45" s="28" t="s">
        <v>228</v>
      </c>
      <c r="F45" s="28" t="s">
        <v>229</v>
      </c>
      <c r="G45" s="29">
        <v>-10</v>
      </c>
      <c r="H45" s="29">
        <v>4</v>
      </c>
      <c r="I45" s="29">
        <v>40</v>
      </c>
      <c r="J45" s="29">
        <v>201</v>
      </c>
      <c r="K45" s="29">
        <v>4</v>
      </c>
      <c r="L45" s="29">
        <v>803.61</v>
      </c>
      <c r="M45" s="27" t="s">
        <v>49</v>
      </c>
      <c r="N45" s="28" t="s">
        <v>50</v>
      </c>
      <c r="O45" s="28"/>
      <c r="P45" s="28"/>
      <c r="Q45" s="26"/>
    </row>
    <row r="46" spans="1:17" ht="18.95" customHeight="1" x14ac:dyDescent="0.2">
      <c r="A46" s="26">
        <v>44482</v>
      </c>
      <c r="B46" s="27" t="s">
        <v>225</v>
      </c>
      <c r="C46" s="27" t="s">
        <v>226</v>
      </c>
      <c r="D46" s="27" t="s">
        <v>257</v>
      </c>
      <c r="E46" s="28" t="s">
        <v>228</v>
      </c>
      <c r="F46" s="28" t="s">
        <v>229</v>
      </c>
      <c r="G46" s="29">
        <v>-6</v>
      </c>
      <c r="H46" s="29">
        <v>4</v>
      </c>
      <c r="I46" s="29">
        <v>24</v>
      </c>
      <c r="J46" s="29">
        <v>211</v>
      </c>
      <c r="K46" s="29">
        <v>4</v>
      </c>
      <c r="L46" s="29">
        <v>843.61</v>
      </c>
      <c r="M46" s="27" t="s">
        <v>49</v>
      </c>
      <c r="N46" s="28" t="s">
        <v>50</v>
      </c>
      <c r="O46" s="28"/>
      <c r="P46" s="28"/>
      <c r="Q46" s="26"/>
    </row>
    <row r="47" spans="1:17" ht="18.95" customHeight="1" x14ac:dyDescent="0.2">
      <c r="A47" s="26">
        <v>44479</v>
      </c>
      <c r="B47" s="27" t="s">
        <v>225</v>
      </c>
      <c r="C47" s="27" t="s">
        <v>226</v>
      </c>
      <c r="D47" s="27" t="s">
        <v>258</v>
      </c>
      <c r="E47" s="28" t="s">
        <v>228</v>
      </c>
      <c r="F47" s="28" t="s">
        <v>229</v>
      </c>
      <c r="G47" s="29">
        <v>-11</v>
      </c>
      <c r="H47" s="29">
        <v>4</v>
      </c>
      <c r="I47" s="29">
        <v>44</v>
      </c>
      <c r="J47" s="29">
        <v>217</v>
      </c>
      <c r="K47" s="29">
        <v>4</v>
      </c>
      <c r="L47" s="29">
        <v>867.61</v>
      </c>
      <c r="M47" s="27" t="s">
        <v>49</v>
      </c>
      <c r="N47" s="28" t="s">
        <v>50</v>
      </c>
      <c r="O47" s="28"/>
      <c r="P47" s="28"/>
      <c r="Q47" s="26"/>
    </row>
    <row r="48" spans="1:17" ht="18.95" customHeight="1" x14ac:dyDescent="0.2">
      <c r="A48" s="26">
        <v>44479</v>
      </c>
      <c r="B48" s="27" t="s">
        <v>225</v>
      </c>
      <c r="C48" s="27" t="s">
        <v>226</v>
      </c>
      <c r="D48" s="27" t="s">
        <v>258</v>
      </c>
      <c r="E48" s="28" t="s">
        <v>228</v>
      </c>
      <c r="F48" s="28" t="s">
        <v>229</v>
      </c>
      <c r="G48" s="29">
        <v>-8</v>
      </c>
      <c r="H48" s="29">
        <v>4</v>
      </c>
      <c r="I48" s="29">
        <v>32</v>
      </c>
      <c r="J48" s="29">
        <v>228</v>
      </c>
      <c r="K48" s="29">
        <v>4</v>
      </c>
      <c r="L48" s="29">
        <v>911.61</v>
      </c>
      <c r="M48" s="27" t="s">
        <v>49</v>
      </c>
      <c r="N48" s="28" t="s">
        <v>50</v>
      </c>
      <c r="O48" s="28"/>
      <c r="P48" s="28"/>
      <c r="Q48" s="26"/>
    </row>
    <row r="49" spans="1:17" ht="18.95" customHeight="1" x14ac:dyDescent="0.2">
      <c r="A49" s="26">
        <v>44475</v>
      </c>
      <c r="B49" s="27" t="s">
        <v>225</v>
      </c>
      <c r="C49" s="27" t="s">
        <v>226</v>
      </c>
      <c r="D49" s="27" t="s">
        <v>259</v>
      </c>
      <c r="E49" s="28" t="s">
        <v>228</v>
      </c>
      <c r="F49" s="28" t="s">
        <v>229</v>
      </c>
      <c r="G49" s="29">
        <v>-10</v>
      </c>
      <c r="H49" s="29">
        <v>4</v>
      </c>
      <c r="I49" s="29">
        <v>40</v>
      </c>
      <c r="J49" s="29">
        <v>236</v>
      </c>
      <c r="K49" s="29">
        <v>4</v>
      </c>
      <c r="L49" s="29">
        <v>943.61</v>
      </c>
      <c r="M49" s="27" t="s">
        <v>49</v>
      </c>
      <c r="N49" s="28" t="s">
        <v>50</v>
      </c>
      <c r="O49" s="28"/>
      <c r="P49" s="28"/>
      <c r="Q49" s="26"/>
    </row>
    <row r="50" spans="1:17" ht="18.95" customHeight="1" x14ac:dyDescent="0.2">
      <c r="A50" s="26">
        <v>44475</v>
      </c>
      <c r="B50" s="27" t="s">
        <v>225</v>
      </c>
      <c r="C50" s="27" t="s">
        <v>226</v>
      </c>
      <c r="D50" s="27" t="s">
        <v>259</v>
      </c>
      <c r="E50" s="28" t="s">
        <v>228</v>
      </c>
      <c r="F50" s="28" t="s">
        <v>229</v>
      </c>
      <c r="G50" s="29">
        <v>-6</v>
      </c>
      <c r="H50" s="29">
        <v>4</v>
      </c>
      <c r="I50" s="29">
        <v>24</v>
      </c>
      <c r="J50" s="29">
        <v>246</v>
      </c>
      <c r="K50" s="29">
        <v>4</v>
      </c>
      <c r="L50" s="29">
        <v>983.61</v>
      </c>
      <c r="M50" s="27" t="s">
        <v>49</v>
      </c>
      <c r="N50" s="28" t="s">
        <v>50</v>
      </c>
      <c r="O50" s="28"/>
      <c r="P50" s="28"/>
      <c r="Q50" s="26"/>
    </row>
    <row r="51" spans="1:17" ht="18.95" customHeight="1" x14ac:dyDescent="0.2">
      <c r="A51" s="26">
        <v>44474</v>
      </c>
      <c r="B51" s="27" t="s">
        <v>225</v>
      </c>
      <c r="C51" s="27" t="s">
        <v>226</v>
      </c>
      <c r="D51" s="27" t="s">
        <v>260</v>
      </c>
      <c r="E51" s="28" t="s">
        <v>238</v>
      </c>
      <c r="F51" s="28" t="s">
        <v>239</v>
      </c>
      <c r="G51" s="29">
        <v>25</v>
      </c>
      <c r="H51" s="29">
        <v>4</v>
      </c>
      <c r="I51" s="29">
        <v>100</v>
      </c>
      <c r="J51" s="29">
        <v>252</v>
      </c>
      <c r="K51" s="29">
        <v>4</v>
      </c>
      <c r="L51" s="29">
        <v>1007.61</v>
      </c>
      <c r="M51" s="27" t="s">
        <v>49</v>
      </c>
      <c r="N51" s="28" t="s">
        <v>50</v>
      </c>
      <c r="O51" s="28"/>
      <c r="P51" s="28"/>
      <c r="Q51" s="26"/>
    </row>
    <row r="52" spans="1:17" ht="18.95" customHeight="1" x14ac:dyDescent="0.2">
      <c r="A52" s="26">
        <v>44472</v>
      </c>
      <c r="B52" s="27" t="s">
        <v>225</v>
      </c>
      <c r="C52" s="27" t="s">
        <v>226</v>
      </c>
      <c r="D52" s="27" t="s">
        <v>261</v>
      </c>
      <c r="E52" s="28" t="s">
        <v>228</v>
      </c>
      <c r="F52" s="28" t="s">
        <v>229</v>
      </c>
      <c r="G52" s="29">
        <v>-11</v>
      </c>
      <c r="H52" s="29">
        <v>4</v>
      </c>
      <c r="I52" s="29">
        <v>44</v>
      </c>
      <c r="J52" s="29">
        <v>227</v>
      </c>
      <c r="K52" s="29">
        <v>4</v>
      </c>
      <c r="L52" s="29">
        <v>907.61</v>
      </c>
      <c r="M52" s="27" t="s">
        <v>49</v>
      </c>
      <c r="N52" s="28" t="s">
        <v>50</v>
      </c>
      <c r="O52" s="28"/>
      <c r="P52" s="28"/>
      <c r="Q52" s="26"/>
    </row>
    <row r="53" spans="1:17" ht="18.95" customHeight="1" x14ac:dyDescent="0.2">
      <c r="A53" s="26">
        <v>44472</v>
      </c>
      <c r="B53" s="27" t="s">
        <v>225</v>
      </c>
      <c r="C53" s="27" t="s">
        <v>226</v>
      </c>
      <c r="D53" s="27" t="s">
        <v>261</v>
      </c>
      <c r="E53" s="28" t="s">
        <v>228</v>
      </c>
      <c r="F53" s="28" t="s">
        <v>229</v>
      </c>
      <c r="G53" s="29">
        <v>-8</v>
      </c>
      <c r="H53" s="29">
        <v>4</v>
      </c>
      <c r="I53" s="29">
        <v>32</v>
      </c>
      <c r="J53" s="29">
        <v>238</v>
      </c>
      <c r="K53" s="29">
        <v>4</v>
      </c>
      <c r="L53" s="29">
        <v>951.61</v>
      </c>
      <c r="M53" s="27" t="s">
        <v>49</v>
      </c>
      <c r="N53" s="28" t="s">
        <v>50</v>
      </c>
      <c r="O53" s="28"/>
      <c r="P53" s="28"/>
      <c r="Q53" s="26"/>
    </row>
    <row r="54" spans="1:17" ht="18.95" customHeight="1" x14ac:dyDescent="0.2">
      <c r="A54" s="26">
        <v>44468</v>
      </c>
      <c r="B54" s="27" t="s">
        <v>225</v>
      </c>
      <c r="C54" s="27" t="s">
        <v>226</v>
      </c>
      <c r="D54" s="27" t="s">
        <v>262</v>
      </c>
      <c r="E54" s="28" t="s">
        <v>228</v>
      </c>
      <c r="F54" s="28" t="s">
        <v>229</v>
      </c>
      <c r="G54" s="29">
        <v>-10</v>
      </c>
      <c r="H54" s="29">
        <v>4</v>
      </c>
      <c r="I54" s="29">
        <v>40</v>
      </c>
      <c r="J54" s="29">
        <v>246</v>
      </c>
      <c r="K54" s="29">
        <v>4</v>
      </c>
      <c r="L54" s="29">
        <v>983.61</v>
      </c>
      <c r="M54" s="27" t="s">
        <v>49</v>
      </c>
      <c r="N54" s="28" t="s">
        <v>50</v>
      </c>
      <c r="O54" s="28"/>
      <c r="P54" s="28"/>
      <c r="Q54" s="26"/>
    </row>
    <row r="55" spans="1:17" ht="18.95" customHeight="1" x14ac:dyDescent="0.2">
      <c r="A55" s="26">
        <v>44468</v>
      </c>
      <c r="B55" s="27" t="s">
        <v>225</v>
      </c>
      <c r="C55" s="27" t="s">
        <v>226</v>
      </c>
      <c r="D55" s="27" t="s">
        <v>262</v>
      </c>
      <c r="E55" s="28" t="s">
        <v>228</v>
      </c>
      <c r="F55" s="28" t="s">
        <v>229</v>
      </c>
      <c r="G55" s="29">
        <v>-6</v>
      </c>
      <c r="H55" s="29">
        <v>4</v>
      </c>
      <c r="I55" s="29">
        <v>24</v>
      </c>
      <c r="J55" s="29">
        <v>256</v>
      </c>
      <c r="K55" s="29">
        <v>4</v>
      </c>
      <c r="L55" s="29">
        <v>1023.61</v>
      </c>
      <c r="M55" s="27" t="s">
        <v>49</v>
      </c>
      <c r="N55" s="28" t="s">
        <v>50</v>
      </c>
      <c r="O55" s="28"/>
      <c r="P55" s="28"/>
      <c r="Q55" s="26"/>
    </row>
    <row r="56" spans="1:17" ht="18.95" customHeight="1" x14ac:dyDescent="0.2">
      <c r="A56" s="26">
        <v>44467</v>
      </c>
      <c r="B56" s="27" t="s">
        <v>225</v>
      </c>
      <c r="C56" s="27" t="s">
        <v>226</v>
      </c>
      <c r="D56" s="27" t="s">
        <v>263</v>
      </c>
      <c r="E56" s="28" t="s">
        <v>238</v>
      </c>
      <c r="F56" s="28" t="s">
        <v>239</v>
      </c>
      <c r="G56" s="29">
        <v>50</v>
      </c>
      <c r="H56" s="29">
        <v>4</v>
      </c>
      <c r="I56" s="29">
        <v>200</v>
      </c>
      <c r="J56" s="29">
        <v>262</v>
      </c>
      <c r="K56" s="29">
        <v>4</v>
      </c>
      <c r="L56" s="29">
        <v>1047.6099999999999</v>
      </c>
      <c r="M56" s="27" t="s">
        <v>49</v>
      </c>
      <c r="N56" s="28" t="s">
        <v>50</v>
      </c>
      <c r="O56" s="28"/>
      <c r="P56" s="28"/>
      <c r="Q56" s="26"/>
    </row>
    <row r="57" spans="1:17" ht="18.95" customHeight="1" x14ac:dyDescent="0.2">
      <c r="A57" s="26">
        <v>44465</v>
      </c>
      <c r="B57" s="27" t="s">
        <v>225</v>
      </c>
      <c r="C57" s="27" t="s">
        <v>226</v>
      </c>
      <c r="D57" s="27" t="s">
        <v>264</v>
      </c>
      <c r="E57" s="28" t="s">
        <v>228</v>
      </c>
      <c r="F57" s="28" t="s">
        <v>229</v>
      </c>
      <c r="G57" s="29">
        <v>-11</v>
      </c>
      <c r="H57" s="29">
        <v>4</v>
      </c>
      <c r="I57" s="29">
        <v>44</v>
      </c>
      <c r="J57" s="29">
        <v>212</v>
      </c>
      <c r="K57" s="29">
        <v>4</v>
      </c>
      <c r="L57" s="29">
        <v>847.61</v>
      </c>
      <c r="M57" s="27" t="s">
        <v>49</v>
      </c>
      <c r="N57" s="28" t="s">
        <v>50</v>
      </c>
      <c r="O57" s="28"/>
      <c r="P57" s="28"/>
      <c r="Q57" s="26"/>
    </row>
    <row r="58" spans="1:17" ht="18.95" customHeight="1" x14ac:dyDescent="0.2">
      <c r="A58" s="26">
        <v>44465</v>
      </c>
      <c r="B58" s="27" t="s">
        <v>225</v>
      </c>
      <c r="C58" s="27" t="s">
        <v>226</v>
      </c>
      <c r="D58" s="27" t="s">
        <v>264</v>
      </c>
      <c r="E58" s="28" t="s">
        <v>228</v>
      </c>
      <c r="F58" s="28" t="s">
        <v>229</v>
      </c>
      <c r="G58" s="29">
        <v>-8</v>
      </c>
      <c r="H58" s="29">
        <v>4</v>
      </c>
      <c r="I58" s="29">
        <v>32</v>
      </c>
      <c r="J58" s="29">
        <v>223</v>
      </c>
      <c r="K58" s="29">
        <v>4</v>
      </c>
      <c r="L58" s="29">
        <v>891.61</v>
      </c>
      <c r="M58" s="27" t="s">
        <v>49</v>
      </c>
      <c r="N58" s="28" t="s">
        <v>50</v>
      </c>
      <c r="O58" s="28"/>
      <c r="P58" s="28"/>
      <c r="Q58" s="26"/>
    </row>
    <row r="59" spans="1:17" ht="18.95" customHeight="1" x14ac:dyDescent="0.2">
      <c r="A59" s="26">
        <v>44461</v>
      </c>
      <c r="B59" s="27" t="s">
        <v>225</v>
      </c>
      <c r="C59" s="27" t="s">
        <v>226</v>
      </c>
      <c r="D59" s="27" t="s">
        <v>265</v>
      </c>
      <c r="E59" s="28" t="s">
        <v>228</v>
      </c>
      <c r="F59" s="28" t="s">
        <v>229</v>
      </c>
      <c r="G59" s="29">
        <v>-10</v>
      </c>
      <c r="H59" s="29">
        <v>4</v>
      </c>
      <c r="I59" s="29">
        <v>40</v>
      </c>
      <c r="J59" s="29">
        <v>231</v>
      </c>
      <c r="K59" s="29">
        <v>4</v>
      </c>
      <c r="L59" s="29">
        <v>923.61</v>
      </c>
      <c r="M59" s="27" t="s">
        <v>49</v>
      </c>
      <c r="N59" s="28" t="s">
        <v>50</v>
      </c>
      <c r="O59" s="28"/>
      <c r="P59" s="28"/>
      <c r="Q59" s="26"/>
    </row>
    <row r="60" spans="1:17" ht="18.95" customHeight="1" x14ac:dyDescent="0.2">
      <c r="A60" s="26">
        <v>44461</v>
      </c>
      <c r="B60" s="27" t="s">
        <v>225</v>
      </c>
      <c r="C60" s="27" t="s">
        <v>226</v>
      </c>
      <c r="D60" s="27" t="s">
        <v>265</v>
      </c>
      <c r="E60" s="28" t="s">
        <v>228</v>
      </c>
      <c r="F60" s="28" t="s">
        <v>229</v>
      </c>
      <c r="G60" s="29">
        <v>-6</v>
      </c>
      <c r="H60" s="29">
        <v>4</v>
      </c>
      <c r="I60" s="29">
        <v>24</v>
      </c>
      <c r="J60" s="29">
        <v>241</v>
      </c>
      <c r="K60" s="29">
        <v>4</v>
      </c>
      <c r="L60" s="29">
        <v>963.61</v>
      </c>
      <c r="M60" s="27" t="s">
        <v>49</v>
      </c>
      <c r="N60" s="28" t="s">
        <v>50</v>
      </c>
      <c r="O60" s="28"/>
      <c r="P60" s="28"/>
      <c r="Q60" s="26"/>
    </row>
    <row r="61" spans="1:17" ht="18.95" customHeight="1" x14ac:dyDescent="0.2">
      <c r="A61" s="26">
        <v>44458</v>
      </c>
      <c r="B61" s="27" t="s">
        <v>225</v>
      </c>
      <c r="C61" s="27" t="s">
        <v>226</v>
      </c>
      <c r="D61" s="27" t="s">
        <v>266</v>
      </c>
      <c r="E61" s="28" t="s">
        <v>228</v>
      </c>
      <c r="F61" s="28" t="s">
        <v>229</v>
      </c>
      <c r="G61" s="29">
        <v>-11</v>
      </c>
      <c r="H61" s="29">
        <v>4</v>
      </c>
      <c r="I61" s="29">
        <v>44</v>
      </c>
      <c r="J61" s="29">
        <v>247</v>
      </c>
      <c r="K61" s="29">
        <v>4</v>
      </c>
      <c r="L61" s="29">
        <v>987.61</v>
      </c>
      <c r="M61" s="27" t="s">
        <v>49</v>
      </c>
      <c r="N61" s="28" t="s">
        <v>50</v>
      </c>
      <c r="O61" s="28"/>
      <c r="P61" s="28"/>
      <c r="Q61" s="26"/>
    </row>
    <row r="62" spans="1:17" ht="18.95" customHeight="1" x14ac:dyDescent="0.2">
      <c r="A62" s="26">
        <v>44458</v>
      </c>
      <c r="B62" s="27" t="s">
        <v>225</v>
      </c>
      <c r="C62" s="27" t="s">
        <v>226</v>
      </c>
      <c r="D62" s="27" t="s">
        <v>266</v>
      </c>
      <c r="E62" s="28" t="s">
        <v>228</v>
      </c>
      <c r="F62" s="28" t="s">
        <v>229</v>
      </c>
      <c r="G62" s="29">
        <v>-8</v>
      </c>
      <c r="H62" s="29">
        <v>4</v>
      </c>
      <c r="I62" s="29">
        <v>32</v>
      </c>
      <c r="J62" s="29">
        <v>258</v>
      </c>
      <c r="K62" s="29">
        <v>4</v>
      </c>
      <c r="L62" s="29">
        <v>1031.6099999999999</v>
      </c>
      <c r="M62" s="27" t="s">
        <v>49</v>
      </c>
      <c r="N62" s="28" t="s">
        <v>50</v>
      </c>
      <c r="O62" s="28"/>
      <c r="P62" s="28"/>
      <c r="Q62" s="26"/>
    </row>
    <row r="63" spans="1:17" ht="18.95" customHeight="1" x14ac:dyDescent="0.2">
      <c r="A63" s="26">
        <v>44454</v>
      </c>
      <c r="B63" s="27" t="s">
        <v>225</v>
      </c>
      <c r="C63" s="27" t="s">
        <v>226</v>
      </c>
      <c r="D63" s="27" t="s">
        <v>267</v>
      </c>
      <c r="E63" s="28" t="s">
        <v>228</v>
      </c>
      <c r="F63" s="28" t="s">
        <v>229</v>
      </c>
      <c r="G63" s="29">
        <v>-10</v>
      </c>
      <c r="H63" s="29">
        <v>4</v>
      </c>
      <c r="I63" s="29">
        <v>40</v>
      </c>
      <c r="J63" s="29">
        <v>266</v>
      </c>
      <c r="K63" s="29">
        <v>4</v>
      </c>
      <c r="L63" s="29">
        <v>1063.6099999999999</v>
      </c>
      <c r="M63" s="27" t="s">
        <v>49</v>
      </c>
      <c r="N63" s="28" t="s">
        <v>50</v>
      </c>
      <c r="O63" s="28"/>
      <c r="P63" s="28"/>
      <c r="Q63" s="26"/>
    </row>
    <row r="64" spans="1:17" ht="18.95" customHeight="1" x14ac:dyDescent="0.2">
      <c r="A64" s="26">
        <v>44454</v>
      </c>
      <c r="B64" s="27" t="s">
        <v>225</v>
      </c>
      <c r="C64" s="27" t="s">
        <v>226</v>
      </c>
      <c r="D64" s="27" t="s">
        <v>267</v>
      </c>
      <c r="E64" s="28" t="s">
        <v>228</v>
      </c>
      <c r="F64" s="28" t="s">
        <v>229</v>
      </c>
      <c r="G64" s="29">
        <v>-7</v>
      </c>
      <c r="H64" s="29">
        <v>4</v>
      </c>
      <c r="I64" s="29">
        <v>28</v>
      </c>
      <c r="J64" s="29">
        <v>276</v>
      </c>
      <c r="K64" s="29">
        <v>4</v>
      </c>
      <c r="L64" s="29">
        <v>1103.6099999999999</v>
      </c>
      <c r="M64" s="27" t="s">
        <v>49</v>
      </c>
      <c r="N64" s="28" t="s">
        <v>50</v>
      </c>
      <c r="O64" s="28"/>
      <c r="P64" s="28"/>
      <c r="Q64" s="26"/>
    </row>
    <row r="65" spans="1:17" ht="18.95" customHeight="1" x14ac:dyDescent="0.2">
      <c r="A65" s="26">
        <v>44453</v>
      </c>
      <c r="B65" s="27" t="s">
        <v>225</v>
      </c>
      <c r="C65" s="27" t="s">
        <v>226</v>
      </c>
      <c r="D65" s="27" t="s">
        <v>268</v>
      </c>
      <c r="E65" s="28" t="s">
        <v>238</v>
      </c>
      <c r="F65" s="28" t="s">
        <v>239</v>
      </c>
      <c r="G65" s="29">
        <v>100</v>
      </c>
      <c r="H65" s="29">
        <v>4</v>
      </c>
      <c r="I65" s="29">
        <v>400</v>
      </c>
      <c r="J65" s="29">
        <v>283</v>
      </c>
      <c r="K65" s="29">
        <v>4</v>
      </c>
      <c r="L65" s="29">
        <v>1131.6099999999999</v>
      </c>
      <c r="M65" s="27" t="s">
        <v>49</v>
      </c>
      <c r="N65" s="28" t="s">
        <v>50</v>
      </c>
      <c r="O65" s="28"/>
      <c r="P65" s="28"/>
      <c r="Q65" s="26"/>
    </row>
    <row r="66" spans="1:17" ht="18.95" customHeight="1" x14ac:dyDescent="0.2">
      <c r="A66" s="26">
        <v>44451</v>
      </c>
      <c r="B66" s="27" t="s">
        <v>225</v>
      </c>
      <c r="C66" s="27" t="s">
        <v>226</v>
      </c>
      <c r="D66" s="27" t="s">
        <v>269</v>
      </c>
      <c r="E66" s="28" t="s">
        <v>228</v>
      </c>
      <c r="F66" s="28" t="s">
        <v>229</v>
      </c>
      <c r="G66" s="29">
        <v>-11</v>
      </c>
      <c r="H66" s="29">
        <v>4</v>
      </c>
      <c r="I66" s="29">
        <v>44</v>
      </c>
      <c r="J66" s="29">
        <v>183</v>
      </c>
      <c r="K66" s="29">
        <v>4</v>
      </c>
      <c r="L66" s="29">
        <v>731.61</v>
      </c>
      <c r="M66" s="27" t="s">
        <v>49</v>
      </c>
      <c r="N66" s="28" t="s">
        <v>50</v>
      </c>
      <c r="O66" s="28"/>
      <c r="P66" s="28"/>
      <c r="Q66" s="26"/>
    </row>
    <row r="67" spans="1:17" ht="18.95" customHeight="1" x14ac:dyDescent="0.2">
      <c r="A67" s="26">
        <v>44451</v>
      </c>
      <c r="B67" s="27" t="s">
        <v>225</v>
      </c>
      <c r="C67" s="27" t="s">
        <v>226</v>
      </c>
      <c r="D67" s="27" t="s">
        <v>269</v>
      </c>
      <c r="E67" s="28" t="s">
        <v>228</v>
      </c>
      <c r="F67" s="28" t="s">
        <v>229</v>
      </c>
      <c r="G67" s="29">
        <v>-8</v>
      </c>
      <c r="H67" s="29">
        <v>4</v>
      </c>
      <c r="I67" s="29">
        <v>32</v>
      </c>
      <c r="J67" s="29">
        <v>194</v>
      </c>
      <c r="K67" s="29">
        <v>4</v>
      </c>
      <c r="L67" s="29">
        <v>775.61</v>
      </c>
      <c r="M67" s="27" t="s">
        <v>49</v>
      </c>
      <c r="N67" s="28" t="s">
        <v>50</v>
      </c>
      <c r="O67" s="28"/>
      <c r="P67" s="28"/>
      <c r="Q67" s="26"/>
    </row>
    <row r="68" spans="1:17" ht="18.95" customHeight="1" x14ac:dyDescent="0.2">
      <c r="A68" s="26">
        <v>44447</v>
      </c>
      <c r="B68" s="27" t="s">
        <v>225</v>
      </c>
      <c r="C68" s="27" t="s">
        <v>226</v>
      </c>
      <c r="D68" s="27" t="s">
        <v>270</v>
      </c>
      <c r="E68" s="28" t="s">
        <v>228</v>
      </c>
      <c r="F68" s="28" t="s">
        <v>229</v>
      </c>
      <c r="G68" s="29">
        <v>-10</v>
      </c>
      <c r="H68" s="29">
        <v>4</v>
      </c>
      <c r="I68" s="29">
        <v>40</v>
      </c>
      <c r="J68" s="29">
        <v>202</v>
      </c>
      <c r="K68" s="29">
        <v>4</v>
      </c>
      <c r="L68" s="29">
        <v>807.61</v>
      </c>
      <c r="M68" s="27" t="s">
        <v>49</v>
      </c>
      <c r="N68" s="28" t="s">
        <v>50</v>
      </c>
      <c r="O68" s="28"/>
      <c r="P68" s="28"/>
      <c r="Q68" s="26"/>
    </row>
    <row r="69" spans="1:17" ht="18.95" customHeight="1" x14ac:dyDescent="0.2">
      <c r="A69" s="26">
        <v>44447</v>
      </c>
      <c r="B69" s="27" t="s">
        <v>225</v>
      </c>
      <c r="C69" s="27" t="s">
        <v>226</v>
      </c>
      <c r="D69" s="27" t="s">
        <v>270</v>
      </c>
      <c r="E69" s="28" t="s">
        <v>228</v>
      </c>
      <c r="F69" s="28" t="s">
        <v>229</v>
      </c>
      <c r="G69" s="29">
        <v>-7</v>
      </c>
      <c r="H69" s="29">
        <v>4</v>
      </c>
      <c r="I69" s="29">
        <v>28</v>
      </c>
      <c r="J69" s="29">
        <v>212</v>
      </c>
      <c r="K69" s="29">
        <v>4</v>
      </c>
      <c r="L69" s="29">
        <v>847.61</v>
      </c>
      <c r="M69" s="27" t="s">
        <v>49</v>
      </c>
      <c r="N69" s="28" t="s">
        <v>50</v>
      </c>
      <c r="O69" s="28"/>
      <c r="P69" s="28"/>
      <c r="Q69" s="26"/>
    </row>
    <row r="70" spans="1:17" ht="18.95" customHeight="1" x14ac:dyDescent="0.2">
      <c r="A70" s="26">
        <v>44446</v>
      </c>
      <c r="B70" s="27" t="s">
        <v>225</v>
      </c>
      <c r="C70" s="27" t="s">
        <v>226</v>
      </c>
      <c r="D70" s="27" t="s">
        <v>271</v>
      </c>
      <c r="E70" s="28" t="s">
        <v>238</v>
      </c>
      <c r="F70" s="28" t="s">
        <v>239</v>
      </c>
      <c r="G70" s="29">
        <v>25</v>
      </c>
      <c r="H70" s="29">
        <v>4</v>
      </c>
      <c r="I70" s="29">
        <v>100</v>
      </c>
      <c r="J70" s="29">
        <v>219</v>
      </c>
      <c r="K70" s="29">
        <v>4</v>
      </c>
      <c r="L70" s="29">
        <v>875.61</v>
      </c>
      <c r="M70" s="27" t="s">
        <v>49</v>
      </c>
      <c r="N70" s="28" t="s">
        <v>50</v>
      </c>
      <c r="O70" s="28"/>
      <c r="P70" s="28"/>
      <c r="Q70" s="26"/>
    </row>
    <row r="71" spans="1:17" ht="18.95" customHeight="1" x14ac:dyDescent="0.2">
      <c r="A71" s="26">
        <v>44444</v>
      </c>
      <c r="B71" s="27" t="s">
        <v>225</v>
      </c>
      <c r="C71" s="27" t="s">
        <v>226</v>
      </c>
      <c r="D71" s="27" t="s">
        <v>272</v>
      </c>
      <c r="E71" s="28" t="s">
        <v>228</v>
      </c>
      <c r="F71" s="28" t="s">
        <v>229</v>
      </c>
      <c r="G71" s="29">
        <v>-11</v>
      </c>
      <c r="H71" s="29">
        <v>4</v>
      </c>
      <c r="I71" s="29">
        <v>44</v>
      </c>
      <c r="J71" s="29">
        <v>194</v>
      </c>
      <c r="K71" s="29">
        <v>4</v>
      </c>
      <c r="L71" s="29">
        <v>775.61</v>
      </c>
      <c r="M71" s="27" t="s">
        <v>49</v>
      </c>
      <c r="N71" s="28" t="s">
        <v>50</v>
      </c>
      <c r="O71" s="28"/>
      <c r="P71" s="28"/>
      <c r="Q71" s="26"/>
    </row>
    <row r="72" spans="1:17" ht="18.95" customHeight="1" x14ac:dyDescent="0.2">
      <c r="A72" s="26">
        <v>44444</v>
      </c>
      <c r="B72" s="27" t="s">
        <v>225</v>
      </c>
      <c r="C72" s="27" t="s">
        <v>226</v>
      </c>
      <c r="D72" s="27" t="s">
        <v>272</v>
      </c>
      <c r="E72" s="28" t="s">
        <v>228</v>
      </c>
      <c r="F72" s="28" t="s">
        <v>229</v>
      </c>
      <c r="G72" s="29">
        <v>-8</v>
      </c>
      <c r="H72" s="29">
        <v>4</v>
      </c>
      <c r="I72" s="29">
        <v>32</v>
      </c>
      <c r="J72" s="29">
        <v>205</v>
      </c>
      <c r="K72" s="29">
        <v>4</v>
      </c>
      <c r="L72" s="29">
        <v>819.61</v>
      </c>
      <c r="M72" s="27" t="s">
        <v>49</v>
      </c>
      <c r="N72" s="28" t="s">
        <v>50</v>
      </c>
      <c r="O72" s="28"/>
      <c r="P72" s="28"/>
      <c r="Q72" s="26"/>
    </row>
    <row r="73" spans="1:17" ht="18.95" customHeight="1" x14ac:dyDescent="0.2">
      <c r="A73" s="26">
        <v>44440</v>
      </c>
      <c r="B73" s="27" t="s">
        <v>225</v>
      </c>
      <c r="C73" s="27" t="s">
        <v>226</v>
      </c>
      <c r="D73" s="27" t="s">
        <v>273</v>
      </c>
      <c r="E73" s="28" t="s">
        <v>228</v>
      </c>
      <c r="F73" s="28" t="s">
        <v>229</v>
      </c>
      <c r="G73" s="29">
        <v>-10</v>
      </c>
      <c r="H73" s="29">
        <v>4</v>
      </c>
      <c r="I73" s="29">
        <v>40</v>
      </c>
      <c r="J73" s="29">
        <v>213</v>
      </c>
      <c r="K73" s="29">
        <v>4</v>
      </c>
      <c r="L73" s="29">
        <v>851.61</v>
      </c>
      <c r="M73" s="27" t="s">
        <v>49</v>
      </c>
      <c r="N73" s="28" t="s">
        <v>50</v>
      </c>
      <c r="O73" s="28"/>
      <c r="P73" s="28"/>
      <c r="Q73" s="26"/>
    </row>
    <row r="74" spans="1:17" ht="18.95" customHeight="1" x14ac:dyDescent="0.2">
      <c r="A74" s="26">
        <v>44440</v>
      </c>
      <c r="B74" s="27" t="s">
        <v>225</v>
      </c>
      <c r="C74" s="27" t="s">
        <v>226</v>
      </c>
      <c r="D74" s="27" t="s">
        <v>273</v>
      </c>
      <c r="E74" s="28" t="s">
        <v>228</v>
      </c>
      <c r="F74" s="28" t="s">
        <v>229</v>
      </c>
      <c r="G74" s="29">
        <v>-7</v>
      </c>
      <c r="H74" s="29">
        <v>4</v>
      </c>
      <c r="I74" s="29">
        <v>28</v>
      </c>
      <c r="J74" s="29">
        <v>223</v>
      </c>
      <c r="K74" s="29">
        <v>4</v>
      </c>
      <c r="L74" s="29">
        <v>891.61</v>
      </c>
      <c r="M74" s="27" t="s">
        <v>49</v>
      </c>
      <c r="N74" s="28" t="s">
        <v>50</v>
      </c>
      <c r="O74" s="28"/>
      <c r="P74" s="28"/>
      <c r="Q74" s="26"/>
    </row>
    <row r="75" spans="1:17" ht="18.95" customHeight="1" x14ac:dyDescent="0.2">
      <c r="A75" s="26">
        <v>44439</v>
      </c>
      <c r="B75" s="27" t="s">
        <v>225</v>
      </c>
      <c r="C75" s="27" t="s">
        <v>226</v>
      </c>
      <c r="D75" s="27" t="s">
        <v>274</v>
      </c>
      <c r="E75" s="28" t="s">
        <v>238</v>
      </c>
      <c r="F75" s="28" t="s">
        <v>239</v>
      </c>
      <c r="G75" s="29">
        <v>50</v>
      </c>
      <c r="H75" s="29">
        <v>4</v>
      </c>
      <c r="I75" s="29">
        <v>200</v>
      </c>
      <c r="J75" s="29">
        <v>230</v>
      </c>
      <c r="K75" s="29">
        <v>4</v>
      </c>
      <c r="L75" s="29">
        <v>919.61</v>
      </c>
      <c r="M75" s="27" t="s">
        <v>49</v>
      </c>
      <c r="N75" s="28" t="s">
        <v>50</v>
      </c>
      <c r="O75" s="28"/>
      <c r="P75" s="28"/>
      <c r="Q75" s="26"/>
    </row>
    <row r="76" spans="1:17" ht="18.95" customHeight="1" x14ac:dyDescent="0.2">
      <c r="A76" s="26">
        <v>44437</v>
      </c>
      <c r="B76" s="27" t="s">
        <v>225</v>
      </c>
      <c r="C76" s="27" t="s">
        <v>226</v>
      </c>
      <c r="D76" s="27" t="s">
        <v>275</v>
      </c>
      <c r="E76" s="28" t="s">
        <v>228</v>
      </c>
      <c r="F76" s="28" t="s">
        <v>229</v>
      </c>
      <c r="G76" s="29">
        <v>-11</v>
      </c>
      <c r="H76" s="29">
        <v>4</v>
      </c>
      <c r="I76" s="29">
        <v>44</v>
      </c>
      <c r="J76" s="29">
        <v>180</v>
      </c>
      <c r="K76" s="29">
        <v>4</v>
      </c>
      <c r="L76" s="29">
        <v>719.61</v>
      </c>
      <c r="M76" s="27" t="s">
        <v>49</v>
      </c>
      <c r="N76" s="28" t="s">
        <v>50</v>
      </c>
      <c r="O76" s="28"/>
      <c r="P76" s="28"/>
      <c r="Q76" s="26"/>
    </row>
    <row r="77" spans="1:17" ht="18.95" customHeight="1" x14ac:dyDescent="0.2">
      <c r="A77" s="26">
        <v>44437</v>
      </c>
      <c r="B77" s="27" t="s">
        <v>225</v>
      </c>
      <c r="C77" s="27" t="s">
        <v>226</v>
      </c>
      <c r="D77" s="27" t="s">
        <v>275</v>
      </c>
      <c r="E77" s="28" t="s">
        <v>228</v>
      </c>
      <c r="F77" s="28" t="s">
        <v>229</v>
      </c>
      <c r="G77" s="29">
        <v>-5</v>
      </c>
      <c r="H77" s="29">
        <v>4</v>
      </c>
      <c r="I77" s="29">
        <v>20</v>
      </c>
      <c r="J77" s="29">
        <v>191</v>
      </c>
      <c r="K77" s="29">
        <v>4</v>
      </c>
      <c r="L77" s="29">
        <v>763.61</v>
      </c>
      <c r="M77" s="27" t="s">
        <v>49</v>
      </c>
      <c r="N77" s="28" t="s">
        <v>50</v>
      </c>
      <c r="O77" s="28"/>
      <c r="P77" s="28"/>
      <c r="Q77" s="26"/>
    </row>
    <row r="78" spans="1:17" ht="18.95" customHeight="1" x14ac:dyDescent="0.2">
      <c r="A78" s="26">
        <v>44433</v>
      </c>
      <c r="B78" s="27" t="s">
        <v>225</v>
      </c>
      <c r="C78" s="27" t="s">
        <v>226</v>
      </c>
      <c r="D78" s="27" t="s">
        <v>276</v>
      </c>
      <c r="E78" s="28" t="s">
        <v>228</v>
      </c>
      <c r="F78" s="28" t="s">
        <v>229</v>
      </c>
      <c r="G78" s="29">
        <v>-11</v>
      </c>
      <c r="H78" s="29">
        <v>4</v>
      </c>
      <c r="I78" s="29">
        <v>44</v>
      </c>
      <c r="J78" s="29">
        <v>196</v>
      </c>
      <c r="K78" s="29">
        <v>4</v>
      </c>
      <c r="L78" s="29">
        <v>783.61</v>
      </c>
      <c r="M78" s="27" t="s">
        <v>49</v>
      </c>
      <c r="N78" s="28" t="s">
        <v>50</v>
      </c>
      <c r="O78" s="28"/>
      <c r="P78" s="28"/>
      <c r="Q78" s="26"/>
    </row>
    <row r="79" spans="1:17" ht="18.95" customHeight="1" x14ac:dyDescent="0.2">
      <c r="A79" s="26">
        <v>44433</v>
      </c>
      <c r="B79" s="27" t="s">
        <v>225</v>
      </c>
      <c r="C79" s="27" t="s">
        <v>226</v>
      </c>
      <c r="D79" s="27" t="s">
        <v>276</v>
      </c>
      <c r="E79" s="28" t="s">
        <v>228</v>
      </c>
      <c r="F79" s="28" t="s">
        <v>229</v>
      </c>
      <c r="G79" s="29">
        <v>-7</v>
      </c>
      <c r="H79" s="29">
        <v>4</v>
      </c>
      <c r="I79" s="29">
        <v>28</v>
      </c>
      <c r="J79" s="29">
        <v>207</v>
      </c>
      <c r="K79" s="29">
        <v>4</v>
      </c>
      <c r="L79" s="29">
        <v>827.61</v>
      </c>
      <c r="M79" s="27" t="s">
        <v>49</v>
      </c>
      <c r="N79" s="28" t="s">
        <v>50</v>
      </c>
      <c r="O79" s="28"/>
      <c r="P79" s="28"/>
      <c r="Q79" s="26"/>
    </row>
    <row r="80" spans="1:17" ht="18.95" customHeight="1" x14ac:dyDescent="0.2">
      <c r="A80" s="26">
        <v>44430</v>
      </c>
      <c r="B80" s="27" t="s">
        <v>225</v>
      </c>
      <c r="C80" s="27" t="s">
        <v>226</v>
      </c>
      <c r="D80" s="27" t="s">
        <v>277</v>
      </c>
      <c r="E80" s="28" t="s">
        <v>228</v>
      </c>
      <c r="F80" s="28" t="s">
        <v>229</v>
      </c>
      <c r="G80" s="29">
        <v>-12.5</v>
      </c>
      <c r="H80" s="29">
        <v>4</v>
      </c>
      <c r="I80" s="29">
        <v>50</v>
      </c>
      <c r="J80" s="29">
        <v>214</v>
      </c>
      <c r="K80" s="29">
        <v>4</v>
      </c>
      <c r="L80" s="29">
        <v>855.61</v>
      </c>
      <c r="M80" s="27" t="s">
        <v>49</v>
      </c>
      <c r="N80" s="28" t="s">
        <v>50</v>
      </c>
      <c r="O80" s="28"/>
      <c r="P80" s="28"/>
      <c r="Q80" s="26"/>
    </row>
    <row r="81" spans="1:17" ht="18.95" customHeight="1" x14ac:dyDescent="0.2">
      <c r="A81" s="26">
        <v>44430</v>
      </c>
      <c r="B81" s="27" t="s">
        <v>225</v>
      </c>
      <c r="C81" s="27" t="s">
        <v>226</v>
      </c>
      <c r="D81" s="27" t="s">
        <v>277</v>
      </c>
      <c r="E81" s="28" t="s">
        <v>228</v>
      </c>
      <c r="F81" s="28" t="s">
        <v>229</v>
      </c>
      <c r="G81" s="29">
        <v>-9</v>
      </c>
      <c r="H81" s="29">
        <v>4</v>
      </c>
      <c r="I81" s="29">
        <v>36</v>
      </c>
      <c r="J81" s="29">
        <v>226.5</v>
      </c>
      <c r="K81" s="29">
        <v>4</v>
      </c>
      <c r="L81" s="29">
        <v>905.61</v>
      </c>
      <c r="M81" s="27" t="s">
        <v>49</v>
      </c>
      <c r="N81" s="28" t="s">
        <v>50</v>
      </c>
      <c r="O81" s="28"/>
      <c r="P81" s="28"/>
      <c r="Q81" s="26"/>
    </row>
    <row r="82" spans="1:17" ht="18.95" customHeight="1" x14ac:dyDescent="0.2">
      <c r="A82" s="26">
        <v>44426</v>
      </c>
      <c r="B82" s="27" t="s">
        <v>225</v>
      </c>
      <c r="C82" s="27" t="s">
        <v>226</v>
      </c>
      <c r="D82" s="27" t="s">
        <v>278</v>
      </c>
      <c r="E82" s="28" t="s">
        <v>228</v>
      </c>
      <c r="F82" s="28" t="s">
        <v>229</v>
      </c>
      <c r="G82" s="29">
        <v>-12.5</v>
      </c>
      <c r="H82" s="29">
        <v>4</v>
      </c>
      <c r="I82" s="29">
        <v>50</v>
      </c>
      <c r="J82" s="29">
        <v>235.5</v>
      </c>
      <c r="K82" s="29">
        <v>4</v>
      </c>
      <c r="L82" s="29">
        <v>941.61</v>
      </c>
      <c r="M82" s="27" t="s">
        <v>49</v>
      </c>
      <c r="N82" s="28" t="s">
        <v>50</v>
      </c>
      <c r="O82" s="28"/>
      <c r="P82" s="28"/>
      <c r="Q82" s="26"/>
    </row>
    <row r="83" spans="1:17" ht="18.95" customHeight="1" x14ac:dyDescent="0.2">
      <c r="A83" s="26">
        <v>44425</v>
      </c>
      <c r="B83" s="27" t="s">
        <v>225</v>
      </c>
      <c r="C83" s="27" t="s">
        <v>226</v>
      </c>
      <c r="D83" s="27" t="s">
        <v>279</v>
      </c>
      <c r="E83" s="28" t="s">
        <v>238</v>
      </c>
      <c r="F83" s="28" t="s">
        <v>239</v>
      </c>
      <c r="G83" s="29">
        <v>50</v>
      </c>
      <c r="H83" s="29">
        <v>4</v>
      </c>
      <c r="I83" s="29">
        <v>200</v>
      </c>
      <c r="J83" s="29">
        <v>248</v>
      </c>
      <c r="K83" s="29">
        <v>4</v>
      </c>
      <c r="L83" s="29">
        <v>991.61</v>
      </c>
      <c r="M83" s="27" t="s">
        <v>49</v>
      </c>
      <c r="N83" s="28" t="s">
        <v>50</v>
      </c>
      <c r="O83" s="28"/>
      <c r="P83" s="28"/>
      <c r="Q83" s="26"/>
    </row>
    <row r="84" spans="1:17" ht="18.95" customHeight="1" x14ac:dyDescent="0.2">
      <c r="A84" s="26">
        <v>44424</v>
      </c>
      <c r="B84" s="27" t="s">
        <v>225</v>
      </c>
      <c r="C84" s="27" t="s">
        <v>226</v>
      </c>
      <c r="D84" s="27" t="s">
        <v>280</v>
      </c>
      <c r="E84" s="28" t="s">
        <v>228</v>
      </c>
      <c r="F84" s="28" t="s">
        <v>229</v>
      </c>
      <c r="G84" s="29">
        <v>-6</v>
      </c>
      <c r="H84" s="29">
        <v>4</v>
      </c>
      <c r="I84" s="29">
        <v>24</v>
      </c>
      <c r="J84" s="29">
        <v>198</v>
      </c>
      <c r="K84" s="29">
        <v>4</v>
      </c>
      <c r="L84" s="29">
        <v>791.61</v>
      </c>
      <c r="M84" s="27" t="s">
        <v>49</v>
      </c>
      <c r="N84" s="28" t="s">
        <v>50</v>
      </c>
      <c r="O84" s="28"/>
      <c r="P84" s="28"/>
      <c r="Q84" s="26"/>
    </row>
    <row r="85" spans="1:17" ht="18.95" customHeight="1" x14ac:dyDescent="0.2">
      <c r="A85" s="26">
        <v>44419</v>
      </c>
      <c r="B85" s="27" t="s">
        <v>225</v>
      </c>
      <c r="C85" s="27" t="s">
        <v>226</v>
      </c>
      <c r="D85" s="27" t="s">
        <v>281</v>
      </c>
      <c r="E85" s="28" t="s">
        <v>228</v>
      </c>
      <c r="F85" s="28" t="s">
        <v>229</v>
      </c>
      <c r="G85" s="29">
        <v>-12.5</v>
      </c>
      <c r="H85" s="29">
        <v>4</v>
      </c>
      <c r="I85" s="29">
        <v>50</v>
      </c>
      <c r="J85" s="29">
        <v>204</v>
      </c>
      <c r="K85" s="29">
        <v>4</v>
      </c>
      <c r="L85" s="29">
        <v>815.61</v>
      </c>
      <c r="M85" s="27" t="s">
        <v>49</v>
      </c>
      <c r="N85" s="28" t="s">
        <v>50</v>
      </c>
      <c r="O85" s="28"/>
      <c r="P85" s="28"/>
      <c r="Q85" s="26"/>
    </row>
    <row r="86" spans="1:17" ht="18.95" customHeight="1" x14ac:dyDescent="0.2">
      <c r="A86" s="26">
        <v>44419</v>
      </c>
      <c r="B86" s="27" t="s">
        <v>225</v>
      </c>
      <c r="C86" s="27" t="s">
        <v>226</v>
      </c>
      <c r="D86" s="27" t="s">
        <v>281</v>
      </c>
      <c r="E86" s="28" t="s">
        <v>228</v>
      </c>
      <c r="F86" s="28" t="s">
        <v>229</v>
      </c>
      <c r="G86" s="29">
        <v>-7</v>
      </c>
      <c r="H86" s="29">
        <v>4</v>
      </c>
      <c r="I86" s="29">
        <v>28</v>
      </c>
      <c r="J86" s="29">
        <v>216.5</v>
      </c>
      <c r="K86" s="29">
        <v>4</v>
      </c>
      <c r="L86" s="29">
        <v>865.61</v>
      </c>
      <c r="M86" s="27" t="s">
        <v>49</v>
      </c>
      <c r="N86" s="28" t="s">
        <v>50</v>
      </c>
      <c r="O86" s="28"/>
      <c r="P86" s="28"/>
      <c r="Q86" s="26"/>
    </row>
    <row r="87" spans="1:17" ht="18.95" customHeight="1" x14ac:dyDescent="0.2">
      <c r="A87" s="26">
        <v>44418</v>
      </c>
      <c r="B87" s="27" t="s">
        <v>225</v>
      </c>
      <c r="C87" s="27" t="s">
        <v>226</v>
      </c>
      <c r="D87" s="27" t="s">
        <v>282</v>
      </c>
      <c r="E87" s="28" t="s">
        <v>238</v>
      </c>
      <c r="F87" s="28" t="s">
        <v>239</v>
      </c>
      <c r="G87" s="29">
        <v>100</v>
      </c>
      <c r="H87" s="29">
        <v>4</v>
      </c>
      <c r="I87" s="29">
        <v>400</v>
      </c>
      <c r="J87" s="29">
        <v>223.5</v>
      </c>
      <c r="K87" s="29">
        <v>4</v>
      </c>
      <c r="L87" s="29">
        <v>893.61</v>
      </c>
      <c r="M87" s="27" t="s">
        <v>49</v>
      </c>
      <c r="N87" s="28" t="s">
        <v>50</v>
      </c>
      <c r="O87" s="28"/>
      <c r="P87" s="28"/>
      <c r="Q87" s="26"/>
    </row>
    <row r="88" spans="1:17" ht="18.95" customHeight="1" x14ac:dyDescent="0.2">
      <c r="A88" s="26">
        <v>44416</v>
      </c>
      <c r="B88" s="27" t="s">
        <v>225</v>
      </c>
      <c r="C88" s="27" t="s">
        <v>226</v>
      </c>
      <c r="D88" s="27" t="s">
        <v>283</v>
      </c>
      <c r="E88" s="28" t="s">
        <v>228</v>
      </c>
      <c r="F88" s="28" t="s">
        <v>229</v>
      </c>
      <c r="G88" s="29">
        <v>-10</v>
      </c>
      <c r="H88" s="29">
        <v>4</v>
      </c>
      <c r="I88" s="29">
        <v>40</v>
      </c>
      <c r="J88" s="29">
        <v>123.5</v>
      </c>
      <c r="K88" s="29">
        <v>4</v>
      </c>
      <c r="L88" s="29">
        <v>493.61</v>
      </c>
      <c r="M88" s="27" t="s">
        <v>49</v>
      </c>
      <c r="N88" s="28" t="s">
        <v>50</v>
      </c>
      <c r="O88" s="28"/>
      <c r="P88" s="28"/>
      <c r="Q88" s="26"/>
    </row>
    <row r="89" spans="1:17" ht="18.95" customHeight="1" x14ac:dyDescent="0.2">
      <c r="A89" s="26">
        <v>44416</v>
      </c>
      <c r="B89" s="27" t="s">
        <v>225</v>
      </c>
      <c r="C89" s="27" t="s">
        <v>226</v>
      </c>
      <c r="D89" s="27" t="s">
        <v>283</v>
      </c>
      <c r="E89" s="28" t="s">
        <v>228</v>
      </c>
      <c r="F89" s="28" t="s">
        <v>229</v>
      </c>
      <c r="G89" s="29">
        <v>-5</v>
      </c>
      <c r="H89" s="29">
        <v>4</v>
      </c>
      <c r="I89" s="29">
        <v>20</v>
      </c>
      <c r="J89" s="29">
        <v>133.5</v>
      </c>
      <c r="K89" s="29">
        <v>4</v>
      </c>
      <c r="L89" s="29">
        <v>533.61</v>
      </c>
      <c r="M89" s="27" t="s">
        <v>49</v>
      </c>
      <c r="N89" s="28" t="s">
        <v>50</v>
      </c>
      <c r="O89" s="28"/>
      <c r="P89" s="28"/>
      <c r="Q89" s="26"/>
    </row>
    <row r="90" spans="1:17" ht="18.95" customHeight="1" x14ac:dyDescent="0.2">
      <c r="A90" s="26">
        <v>44412</v>
      </c>
      <c r="B90" s="27" t="s">
        <v>225</v>
      </c>
      <c r="C90" s="27" t="s">
        <v>226</v>
      </c>
      <c r="D90" s="27" t="s">
        <v>284</v>
      </c>
      <c r="E90" s="28" t="s">
        <v>228</v>
      </c>
      <c r="F90" s="28" t="s">
        <v>229</v>
      </c>
      <c r="G90" s="29">
        <v>-11</v>
      </c>
      <c r="H90" s="29">
        <v>4</v>
      </c>
      <c r="I90" s="29">
        <v>44</v>
      </c>
      <c r="J90" s="29">
        <v>138.5</v>
      </c>
      <c r="K90" s="29">
        <v>4</v>
      </c>
      <c r="L90" s="29">
        <v>553.61</v>
      </c>
      <c r="M90" s="27" t="s">
        <v>49</v>
      </c>
      <c r="N90" s="28" t="s">
        <v>50</v>
      </c>
      <c r="O90" s="28"/>
      <c r="P90" s="28"/>
      <c r="Q90" s="26"/>
    </row>
    <row r="91" spans="1:17" ht="18.95" customHeight="1" x14ac:dyDescent="0.2">
      <c r="A91" s="26">
        <v>44412</v>
      </c>
      <c r="B91" s="27" t="s">
        <v>225</v>
      </c>
      <c r="C91" s="27" t="s">
        <v>226</v>
      </c>
      <c r="D91" s="27" t="s">
        <v>284</v>
      </c>
      <c r="E91" s="28" t="s">
        <v>228</v>
      </c>
      <c r="F91" s="28" t="s">
        <v>229</v>
      </c>
      <c r="G91" s="29">
        <v>-5</v>
      </c>
      <c r="H91" s="29">
        <v>4</v>
      </c>
      <c r="I91" s="29">
        <v>20</v>
      </c>
      <c r="J91" s="29">
        <v>149.5</v>
      </c>
      <c r="K91" s="29">
        <v>4</v>
      </c>
      <c r="L91" s="29">
        <v>597.61</v>
      </c>
      <c r="M91" s="27" t="s">
        <v>49</v>
      </c>
      <c r="N91" s="28" t="s">
        <v>50</v>
      </c>
      <c r="O91" s="28"/>
      <c r="P91" s="28"/>
      <c r="Q91" s="26"/>
    </row>
    <row r="92" spans="1:17" ht="18.95" customHeight="1" x14ac:dyDescent="0.2">
      <c r="A92" s="26">
        <v>44411</v>
      </c>
      <c r="B92" s="27" t="s">
        <v>225</v>
      </c>
      <c r="C92" s="27" t="s">
        <v>226</v>
      </c>
      <c r="D92" s="27" t="s">
        <v>285</v>
      </c>
      <c r="E92" s="28" t="s">
        <v>238</v>
      </c>
      <c r="F92" s="28" t="s">
        <v>239</v>
      </c>
      <c r="G92" s="29">
        <v>25</v>
      </c>
      <c r="H92" s="29">
        <v>4</v>
      </c>
      <c r="I92" s="29">
        <v>100</v>
      </c>
      <c r="J92" s="29">
        <v>154.5</v>
      </c>
      <c r="K92" s="29">
        <v>4</v>
      </c>
      <c r="L92" s="29">
        <v>617.61</v>
      </c>
      <c r="M92" s="27" t="s">
        <v>49</v>
      </c>
      <c r="N92" s="28" t="s">
        <v>50</v>
      </c>
      <c r="O92" s="28"/>
      <c r="P92" s="28"/>
      <c r="Q92" s="26"/>
    </row>
    <row r="93" spans="1:17" ht="18.95" customHeight="1" x14ac:dyDescent="0.2">
      <c r="A93" s="26">
        <v>44409</v>
      </c>
      <c r="B93" s="27" t="s">
        <v>225</v>
      </c>
      <c r="C93" s="27" t="s">
        <v>226</v>
      </c>
      <c r="D93" s="27" t="s">
        <v>286</v>
      </c>
      <c r="E93" s="28" t="s">
        <v>228</v>
      </c>
      <c r="F93" s="28" t="s">
        <v>229</v>
      </c>
      <c r="G93" s="29">
        <v>-10</v>
      </c>
      <c r="H93" s="29">
        <v>4</v>
      </c>
      <c r="I93" s="29">
        <v>40</v>
      </c>
      <c r="J93" s="29">
        <v>129.5</v>
      </c>
      <c r="K93" s="29">
        <v>4</v>
      </c>
      <c r="L93" s="29">
        <v>517.61</v>
      </c>
      <c r="M93" s="27" t="s">
        <v>49</v>
      </c>
      <c r="N93" s="28" t="s">
        <v>50</v>
      </c>
      <c r="O93" s="28"/>
      <c r="P93" s="28"/>
      <c r="Q93" s="26"/>
    </row>
    <row r="94" spans="1:17" ht="18.95" customHeight="1" x14ac:dyDescent="0.2">
      <c r="A94" s="26">
        <v>44409</v>
      </c>
      <c r="B94" s="27" t="s">
        <v>225</v>
      </c>
      <c r="C94" s="27" t="s">
        <v>226</v>
      </c>
      <c r="D94" s="27" t="s">
        <v>286</v>
      </c>
      <c r="E94" s="28" t="s">
        <v>228</v>
      </c>
      <c r="F94" s="28" t="s">
        <v>229</v>
      </c>
      <c r="G94" s="29">
        <v>-5</v>
      </c>
      <c r="H94" s="29">
        <v>4</v>
      </c>
      <c r="I94" s="29">
        <v>20</v>
      </c>
      <c r="J94" s="29">
        <v>139.5</v>
      </c>
      <c r="K94" s="29">
        <v>4</v>
      </c>
      <c r="L94" s="29">
        <v>557.61</v>
      </c>
      <c r="M94" s="27" t="s">
        <v>49</v>
      </c>
      <c r="N94" s="28" t="s">
        <v>50</v>
      </c>
      <c r="O94" s="28"/>
      <c r="P94" s="28"/>
      <c r="Q94" s="26"/>
    </row>
    <row r="95" spans="1:17" ht="18.95" customHeight="1" x14ac:dyDescent="0.2">
      <c r="A95" s="26">
        <v>44405</v>
      </c>
      <c r="B95" s="27" t="s">
        <v>225</v>
      </c>
      <c r="C95" s="27" t="s">
        <v>226</v>
      </c>
      <c r="D95" s="27" t="s">
        <v>287</v>
      </c>
      <c r="E95" s="28" t="s">
        <v>228</v>
      </c>
      <c r="F95" s="28" t="s">
        <v>229</v>
      </c>
      <c r="G95" s="29">
        <v>-9</v>
      </c>
      <c r="H95" s="29">
        <v>4</v>
      </c>
      <c r="I95" s="29">
        <v>36</v>
      </c>
      <c r="J95" s="29">
        <v>144.5</v>
      </c>
      <c r="K95" s="29">
        <v>4</v>
      </c>
      <c r="L95" s="29">
        <v>577.61</v>
      </c>
      <c r="M95" s="27" t="s">
        <v>49</v>
      </c>
      <c r="N95" s="28" t="s">
        <v>50</v>
      </c>
      <c r="O95" s="28"/>
      <c r="P95" s="28"/>
      <c r="Q95" s="26"/>
    </row>
    <row r="96" spans="1:17" ht="18.95" customHeight="1" x14ac:dyDescent="0.2">
      <c r="A96" s="26">
        <v>44405</v>
      </c>
      <c r="B96" s="27" t="s">
        <v>225</v>
      </c>
      <c r="C96" s="27" t="s">
        <v>226</v>
      </c>
      <c r="D96" s="27" t="s">
        <v>287</v>
      </c>
      <c r="E96" s="28" t="s">
        <v>228</v>
      </c>
      <c r="F96" s="28" t="s">
        <v>229</v>
      </c>
      <c r="G96" s="29">
        <v>-6</v>
      </c>
      <c r="H96" s="29">
        <v>4</v>
      </c>
      <c r="I96" s="29">
        <v>24</v>
      </c>
      <c r="J96" s="29">
        <v>153.5</v>
      </c>
      <c r="K96" s="29">
        <v>4</v>
      </c>
      <c r="L96" s="29">
        <v>613.61</v>
      </c>
      <c r="M96" s="27" t="s">
        <v>49</v>
      </c>
      <c r="N96" s="28" t="s">
        <v>50</v>
      </c>
      <c r="O96" s="28"/>
      <c r="P96" s="28"/>
      <c r="Q96" s="26"/>
    </row>
    <row r="97" spans="1:17" ht="18.95" customHeight="1" x14ac:dyDescent="0.2">
      <c r="A97" s="26">
        <v>44404</v>
      </c>
      <c r="B97" s="27" t="s">
        <v>225</v>
      </c>
      <c r="C97" s="27" t="s">
        <v>226</v>
      </c>
      <c r="D97" s="27" t="s">
        <v>288</v>
      </c>
      <c r="E97" s="28" t="s">
        <v>238</v>
      </c>
      <c r="F97" s="28" t="s">
        <v>239</v>
      </c>
      <c r="G97" s="29">
        <v>25</v>
      </c>
      <c r="H97" s="29">
        <v>4</v>
      </c>
      <c r="I97" s="29">
        <v>100</v>
      </c>
      <c r="J97" s="29">
        <v>159.5</v>
      </c>
      <c r="K97" s="29">
        <v>4</v>
      </c>
      <c r="L97" s="29">
        <v>637.61</v>
      </c>
      <c r="M97" s="27" t="s">
        <v>49</v>
      </c>
      <c r="N97" s="28" t="s">
        <v>50</v>
      </c>
      <c r="O97" s="28"/>
      <c r="P97" s="28"/>
      <c r="Q97" s="26"/>
    </row>
    <row r="98" spans="1:17" ht="18.95" customHeight="1" x14ac:dyDescent="0.2">
      <c r="A98" s="26">
        <v>44402</v>
      </c>
      <c r="B98" s="27" t="s">
        <v>225</v>
      </c>
      <c r="C98" s="27" t="s">
        <v>226</v>
      </c>
      <c r="D98" s="27" t="s">
        <v>289</v>
      </c>
      <c r="E98" s="28" t="s">
        <v>228</v>
      </c>
      <c r="F98" s="28" t="s">
        <v>229</v>
      </c>
      <c r="G98" s="29">
        <v>-9</v>
      </c>
      <c r="H98" s="29">
        <v>4</v>
      </c>
      <c r="I98" s="29">
        <v>36</v>
      </c>
      <c r="J98" s="29">
        <v>134.5</v>
      </c>
      <c r="K98" s="29">
        <v>4</v>
      </c>
      <c r="L98" s="29">
        <v>537.61</v>
      </c>
      <c r="M98" s="27" t="s">
        <v>49</v>
      </c>
      <c r="N98" s="28" t="s">
        <v>50</v>
      </c>
      <c r="O98" s="28"/>
      <c r="P98" s="28"/>
      <c r="Q98" s="26"/>
    </row>
    <row r="99" spans="1:17" ht="18.95" customHeight="1" x14ac:dyDescent="0.2">
      <c r="A99" s="26">
        <v>44402</v>
      </c>
      <c r="B99" s="27" t="s">
        <v>225</v>
      </c>
      <c r="C99" s="27" t="s">
        <v>226</v>
      </c>
      <c r="D99" s="27" t="s">
        <v>289</v>
      </c>
      <c r="E99" s="28" t="s">
        <v>228</v>
      </c>
      <c r="F99" s="28" t="s">
        <v>229</v>
      </c>
      <c r="G99" s="29">
        <v>-7</v>
      </c>
      <c r="H99" s="29">
        <v>4</v>
      </c>
      <c r="I99" s="29">
        <v>28</v>
      </c>
      <c r="J99" s="29">
        <v>143.5</v>
      </c>
      <c r="K99" s="29">
        <v>4</v>
      </c>
      <c r="L99" s="29">
        <v>573.61</v>
      </c>
      <c r="M99" s="27" t="s">
        <v>49</v>
      </c>
      <c r="N99" s="28" t="s">
        <v>50</v>
      </c>
      <c r="O99" s="28"/>
      <c r="P99" s="28"/>
      <c r="Q99" s="26"/>
    </row>
    <row r="100" spans="1:17" ht="18.95" customHeight="1" x14ac:dyDescent="0.2">
      <c r="A100" s="26">
        <v>44398</v>
      </c>
      <c r="B100" s="27" t="s">
        <v>225</v>
      </c>
      <c r="C100" s="27" t="s">
        <v>226</v>
      </c>
      <c r="D100" s="27" t="s">
        <v>290</v>
      </c>
      <c r="E100" s="28" t="s">
        <v>228</v>
      </c>
      <c r="F100" s="28" t="s">
        <v>229</v>
      </c>
      <c r="G100" s="29">
        <v>-9</v>
      </c>
      <c r="H100" s="29">
        <v>4</v>
      </c>
      <c r="I100" s="29">
        <v>36</v>
      </c>
      <c r="J100" s="29">
        <v>150.5</v>
      </c>
      <c r="K100" s="29">
        <v>4</v>
      </c>
      <c r="L100" s="29">
        <v>601.61</v>
      </c>
      <c r="M100" s="27" t="s">
        <v>49</v>
      </c>
      <c r="N100" s="28" t="s">
        <v>50</v>
      </c>
      <c r="O100" s="28"/>
      <c r="P100" s="28"/>
      <c r="Q100" s="26"/>
    </row>
    <row r="101" spans="1:17" ht="18.95" customHeight="1" x14ac:dyDescent="0.2">
      <c r="A101" s="26">
        <v>44398</v>
      </c>
      <c r="B101" s="27" t="s">
        <v>225</v>
      </c>
      <c r="C101" s="27" t="s">
        <v>226</v>
      </c>
      <c r="D101" s="27" t="s">
        <v>290</v>
      </c>
      <c r="E101" s="28" t="s">
        <v>228</v>
      </c>
      <c r="F101" s="28" t="s">
        <v>229</v>
      </c>
      <c r="G101" s="29">
        <v>-6</v>
      </c>
      <c r="H101" s="29">
        <v>4</v>
      </c>
      <c r="I101" s="29">
        <v>24</v>
      </c>
      <c r="J101" s="29">
        <v>159.5</v>
      </c>
      <c r="K101" s="29">
        <v>4</v>
      </c>
      <c r="L101" s="29">
        <v>637.61</v>
      </c>
      <c r="M101" s="27" t="s">
        <v>49</v>
      </c>
      <c r="N101" s="28" t="s">
        <v>50</v>
      </c>
      <c r="O101" s="28"/>
      <c r="P101" s="28"/>
      <c r="Q101" s="26"/>
    </row>
    <row r="102" spans="1:17" ht="18.95" customHeight="1" x14ac:dyDescent="0.2">
      <c r="A102" s="26">
        <v>44397</v>
      </c>
      <c r="B102" s="27" t="s">
        <v>225</v>
      </c>
      <c r="C102" s="27" t="s">
        <v>226</v>
      </c>
      <c r="D102" s="27" t="s">
        <v>291</v>
      </c>
      <c r="E102" s="28" t="s">
        <v>238</v>
      </c>
      <c r="F102" s="28" t="s">
        <v>239</v>
      </c>
      <c r="G102" s="29">
        <v>20</v>
      </c>
      <c r="H102" s="29">
        <v>4</v>
      </c>
      <c r="I102" s="29">
        <v>80</v>
      </c>
      <c r="J102" s="29">
        <v>165.5</v>
      </c>
      <c r="K102" s="29">
        <v>4</v>
      </c>
      <c r="L102" s="29">
        <v>661.61</v>
      </c>
      <c r="M102" s="27" t="s">
        <v>49</v>
      </c>
      <c r="N102" s="28" t="s">
        <v>50</v>
      </c>
      <c r="O102" s="28"/>
      <c r="P102" s="28"/>
      <c r="Q102" s="26"/>
    </row>
    <row r="103" spans="1:17" ht="18.95" customHeight="1" x14ac:dyDescent="0.2">
      <c r="A103" s="26">
        <v>44395</v>
      </c>
      <c r="B103" s="27" t="s">
        <v>225</v>
      </c>
      <c r="C103" s="27" t="s">
        <v>226</v>
      </c>
      <c r="D103" s="27" t="s">
        <v>292</v>
      </c>
      <c r="E103" s="28" t="s">
        <v>228</v>
      </c>
      <c r="F103" s="28" t="s">
        <v>229</v>
      </c>
      <c r="G103" s="29">
        <v>-8</v>
      </c>
      <c r="H103" s="29">
        <v>4</v>
      </c>
      <c r="I103" s="29">
        <v>32</v>
      </c>
      <c r="J103" s="29">
        <v>145.5</v>
      </c>
      <c r="K103" s="29">
        <v>4</v>
      </c>
      <c r="L103" s="29">
        <v>581.61</v>
      </c>
      <c r="M103" s="27" t="s">
        <v>49</v>
      </c>
      <c r="N103" s="28" t="s">
        <v>50</v>
      </c>
      <c r="O103" s="28"/>
      <c r="P103" s="28"/>
      <c r="Q103" s="26"/>
    </row>
    <row r="104" spans="1:17" ht="18.95" customHeight="1" x14ac:dyDescent="0.2">
      <c r="A104" s="26">
        <v>44395</v>
      </c>
      <c r="B104" s="27" t="s">
        <v>225</v>
      </c>
      <c r="C104" s="27" t="s">
        <v>226</v>
      </c>
      <c r="D104" s="27" t="s">
        <v>292</v>
      </c>
      <c r="E104" s="28" t="s">
        <v>228</v>
      </c>
      <c r="F104" s="28" t="s">
        <v>229</v>
      </c>
      <c r="G104" s="29">
        <v>-7</v>
      </c>
      <c r="H104" s="29">
        <v>4</v>
      </c>
      <c r="I104" s="29">
        <v>28</v>
      </c>
      <c r="J104" s="29">
        <v>153.5</v>
      </c>
      <c r="K104" s="29">
        <v>4</v>
      </c>
      <c r="L104" s="29">
        <v>613.61</v>
      </c>
      <c r="M104" s="27" t="s">
        <v>49</v>
      </c>
      <c r="N104" s="28" t="s">
        <v>50</v>
      </c>
      <c r="O104" s="28"/>
      <c r="P104" s="28"/>
      <c r="Q104" s="26"/>
    </row>
    <row r="105" spans="1:17" ht="18.95" customHeight="1" x14ac:dyDescent="0.2">
      <c r="A105" s="26">
        <v>44390</v>
      </c>
      <c r="B105" s="27" t="s">
        <v>225</v>
      </c>
      <c r="C105" s="27" t="s">
        <v>226</v>
      </c>
      <c r="D105" s="27" t="s">
        <v>293</v>
      </c>
      <c r="E105" s="28" t="s">
        <v>228</v>
      </c>
      <c r="F105" s="28" t="s">
        <v>229</v>
      </c>
      <c r="G105" s="29">
        <v>-4</v>
      </c>
      <c r="H105" s="29">
        <v>4</v>
      </c>
      <c r="I105" s="29">
        <v>16</v>
      </c>
      <c r="J105" s="29">
        <v>160.5</v>
      </c>
      <c r="K105" s="29">
        <v>4</v>
      </c>
      <c r="L105" s="29">
        <v>641.61</v>
      </c>
      <c r="M105" s="27" t="s">
        <v>49</v>
      </c>
      <c r="N105" s="28" t="s">
        <v>50</v>
      </c>
      <c r="O105" s="28"/>
      <c r="P105" s="28"/>
      <c r="Q105" s="26"/>
    </row>
    <row r="106" spans="1:17" ht="18.95" customHeight="1" x14ac:dyDescent="0.2">
      <c r="A106" s="26">
        <v>44390</v>
      </c>
      <c r="B106" s="27" t="s">
        <v>225</v>
      </c>
      <c r="C106" s="27" t="s">
        <v>226</v>
      </c>
      <c r="D106" s="27" t="s">
        <v>293</v>
      </c>
      <c r="E106" s="28" t="s">
        <v>228</v>
      </c>
      <c r="F106" s="28" t="s">
        <v>229</v>
      </c>
      <c r="G106" s="29">
        <v>-3</v>
      </c>
      <c r="H106" s="29">
        <v>4</v>
      </c>
      <c r="I106" s="29">
        <v>12</v>
      </c>
      <c r="J106" s="29">
        <v>164.5</v>
      </c>
      <c r="K106" s="29">
        <v>4</v>
      </c>
      <c r="L106" s="29">
        <v>657.61</v>
      </c>
      <c r="M106" s="27" t="s">
        <v>49</v>
      </c>
      <c r="N106" s="28" t="s">
        <v>50</v>
      </c>
      <c r="O106" s="28"/>
      <c r="P106" s="28"/>
      <c r="Q106" s="26"/>
    </row>
    <row r="107" spans="1:17" ht="18.95" customHeight="1" x14ac:dyDescent="0.2">
      <c r="A107" s="26">
        <v>44388</v>
      </c>
      <c r="B107" s="27" t="s">
        <v>225</v>
      </c>
      <c r="C107" s="27" t="s">
        <v>226</v>
      </c>
      <c r="D107" s="27" t="s">
        <v>294</v>
      </c>
      <c r="E107" s="28" t="s">
        <v>238</v>
      </c>
      <c r="F107" s="28" t="s">
        <v>239</v>
      </c>
      <c r="G107" s="29">
        <v>50</v>
      </c>
      <c r="H107" s="29">
        <v>4</v>
      </c>
      <c r="I107" s="29">
        <v>200</v>
      </c>
      <c r="J107" s="29">
        <v>167.5</v>
      </c>
      <c r="K107" s="29">
        <v>4</v>
      </c>
      <c r="L107" s="29">
        <v>669.61</v>
      </c>
      <c r="M107" s="27" t="s">
        <v>49</v>
      </c>
      <c r="N107" s="28" t="s">
        <v>50</v>
      </c>
      <c r="O107" s="28"/>
      <c r="P107" s="28"/>
      <c r="Q107" s="26"/>
    </row>
    <row r="108" spans="1:17" ht="18.95" customHeight="1" x14ac:dyDescent="0.2">
      <c r="A108" s="26">
        <v>44388</v>
      </c>
      <c r="B108" s="27" t="s">
        <v>225</v>
      </c>
      <c r="C108" s="27" t="s">
        <v>226</v>
      </c>
      <c r="D108" s="27" t="s">
        <v>295</v>
      </c>
      <c r="E108" s="28" t="s">
        <v>228</v>
      </c>
      <c r="F108" s="28" t="s">
        <v>229</v>
      </c>
      <c r="G108" s="29">
        <v>-8</v>
      </c>
      <c r="H108" s="29">
        <v>4</v>
      </c>
      <c r="I108" s="29">
        <v>32</v>
      </c>
      <c r="J108" s="29">
        <v>117.5</v>
      </c>
      <c r="K108" s="29">
        <v>4</v>
      </c>
      <c r="L108" s="29">
        <v>469.61</v>
      </c>
      <c r="M108" s="27" t="s">
        <v>49</v>
      </c>
      <c r="N108" s="28" t="s">
        <v>50</v>
      </c>
      <c r="O108" s="28"/>
      <c r="P108" s="28"/>
      <c r="Q108" s="26"/>
    </row>
    <row r="109" spans="1:17" ht="18.95" customHeight="1" x14ac:dyDescent="0.2">
      <c r="A109" s="26">
        <v>44388</v>
      </c>
      <c r="B109" s="27" t="s">
        <v>225</v>
      </c>
      <c r="C109" s="27" t="s">
        <v>226</v>
      </c>
      <c r="D109" s="27" t="s">
        <v>295</v>
      </c>
      <c r="E109" s="28" t="s">
        <v>228</v>
      </c>
      <c r="F109" s="28" t="s">
        <v>229</v>
      </c>
      <c r="G109" s="29">
        <v>-7</v>
      </c>
      <c r="H109" s="29">
        <v>4</v>
      </c>
      <c r="I109" s="29">
        <v>28</v>
      </c>
      <c r="J109" s="29">
        <v>125.5</v>
      </c>
      <c r="K109" s="29">
        <v>4</v>
      </c>
      <c r="L109" s="29">
        <v>501.61</v>
      </c>
      <c r="M109" s="27" t="s">
        <v>49</v>
      </c>
      <c r="N109" s="28" t="s">
        <v>50</v>
      </c>
      <c r="O109" s="28"/>
      <c r="P109" s="28"/>
      <c r="Q109" s="26"/>
    </row>
    <row r="110" spans="1:17" ht="18.95" customHeight="1" x14ac:dyDescent="0.2">
      <c r="A110" s="26">
        <v>44384</v>
      </c>
      <c r="B110" s="27" t="s">
        <v>225</v>
      </c>
      <c r="C110" s="27" t="s">
        <v>226</v>
      </c>
      <c r="D110" s="27" t="s">
        <v>296</v>
      </c>
      <c r="E110" s="28" t="s">
        <v>228</v>
      </c>
      <c r="F110" s="28" t="s">
        <v>229</v>
      </c>
      <c r="G110" s="29">
        <v>-7</v>
      </c>
      <c r="H110" s="29">
        <v>4</v>
      </c>
      <c r="I110" s="29">
        <v>28</v>
      </c>
      <c r="J110" s="29">
        <v>132.5</v>
      </c>
      <c r="K110" s="29">
        <v>4</v>
      </c>
      <c r="L110" s="29">
        <v>529.61</v>
      </c>
      <c r="M110" s="27" t="s">
        <v>49</v>
      </c>
      <c r="N110" s="28" t="s">
        <v>50</v>
      </c>
      <c r="O110" s="28"/>
      <c r="P110" s="28"/>
      <c r="Q110" s="26"/>
    </row>
    <row r="111" spans="1:17" ht="18.95" customHeight="1" x14ac:dyDescent="0.2">
      <c r="A111" s="26">
        <v>44384</v>
      </c>
      <c r="B111" s="27" t="s">
        <v>225</v>
      </c>
      <c r="C111" s="27" t="s">
        <v>226</v>
      </c>
      <c r="D111" s="27" t="s">
        <v>296</v>
      </c>
      <c r="E111" s="28" t="s">
        <v>228</v>
      </c>
      <c r="F111" s="28" t="s">
        <v>229</v>
      </c>
      <c r="G111" s="29">
        <v>-6</v>
      </c>
      <c r="H111" s="29">
        <v>4</v>
      </c>
      <c r="I111" s="29">
        <v>24</v>
      </c>
      <c r="J111" s="29">
        <v>139.5</v>
      </c>
      <c r="K111" s="29">
        <v>4</v>
      </c>
      <c r="L111" s="29">
        <v>557.61</v>
      </c>
      <c r="M111" s="27" t="s">
        <v>49</v>
      </c>
      <c r="N111" s="28" t="s">
        <v>50</v>
      </c>
      <c r="O111" s="28"/>
      <c r="P111" s="28"/>
      <c r="Q111" s="26"/>
    </row>
    <row r="112" spans="1:17" ht="18.95" customHeight="1" x14ac:dyDescent="0.2">
      <c r="A112" s="26">
        <v>44381</v>
      </c>
      <c r="B112" s="27" t="s">
        <v>225</v>
      </c>
      <c r="C112" s="27" t="s">
        <v>226</v>
      </c>
      <c r="D112" s="27" t="s">
        <v>297</v>
      </c>
      <c r="E112" s="28" t="s">
        <v>228</v>
      </c>
      <c r="F112" s="28" t="s">
        <v>229</v>
      </c>
      <c r="G112" s="29">
        <v>-8</v>
      </c>
      <c r="H112" s="29">
        <v>4</v>
      </c>
      <c r="I112" s="29">
        <v>32</v>
      </c>
      <c r="J112" s="29">
        <v>145.5</v>
      </c>
      <c r="K112" s="29">
        <v>4</v>
      </c>
      <c r="L112" s="29">
        <v>581.61</v>
      </c>
      <c r="M112" s="27" t="s">
        <v>49</v>
      </c>
      <c r="N112" s="28" t="s">
        <v>50</v>
      </c>
      <c r="O112" s="28"/>
      <c r="P112" s="28"/>
      <c r="Q112" s="26"/>
    </row>
    <row r="113" spans="1:17" ht="18.95" customHeight="1" x14ac:dyDescent="0.2">
      <c r="A113" s="26">
        <v>44381</v>
      </c>
      <c r="B113" s="27" t="s">
        <v>225</v>
      </c>
      <c r="C113" s="27" t="s">
        <v>226</v>
      </c>
      <c r="D113" s="27" t="s">
        <v>297</v>
      </c>
      <c r="E113" s="28" t="s">
        <v>228</v>
      </c>
      <c r="F113" s="28" t="s">
        <v>229</v>
      </c>
      <c r="G113" s="29">
        <v>-9</v>
      </c>
      <c r="H113" s="29">
        <v>4</v>
      </c>
      <c r="I113" s="29">
        <v>36</v>
      </c>
      <c r="J113" s="29">
        <v>153.5</v>
      </c>
      <c r="K113" s="29">
        <v>4</v>
      </c>
      <c r="L113" s="29">
        <v>613.61</v>
      </c>
      <c r="M113" s="27" t="s">
        <v>49</v>
      </c>
      <c r="N113" s="28" t="s">
        <v>50</v>
      </c>
      <c r="O113" s="28"/>
      <c r="P113" s="28"/>
      <c r="Q113" s="26"/>
    </row>
    <row r="114" spans="1:17" ht="18.95" customHeight="1" x14ac:dyDescent="0.2">
      <c r="A114" s="26">
        <v>44377</v>
      </c>
      <c r="B114" s="27" t="s">
        <v>225</v>
      </c>
      <c r="C114" s="27" t="s">
        <v>226</v>
      </c>
      <c r="D114" s="27" t="s">
        <v>298</v>
      </c>
      <c r="E114" s="28" t="s">
        <v>228</v>
      </c>
      <c r="F114" s="28" t="s">
        <v>229</v>
      </c>
      <c r="G114" s="29">
        <v>-5</v>
      </c>
      <c r="H114" s="29">
        <v>4</v>
      </c>
      <c r="I114" s="29">
        <v>20</v>
      </c>
      <c r="J114" s="29">
        <v>162.5</v>
      </c>
      <c r="K114" s="29">
        <v>4</v>
      </c>
      <c r="L114" s="29">
        <v>649.61</v>
      </c>
      <c r="M114" s="27" t="s">
        <v>49</v>
      </c>
      <c r="N114" s="28" t="s">
        <v>50</v>
      </c>
      <c r="O114" s="28"/>
      <c r="P114" s="28"/>
      <c r="Q114" s="26"/>
    </row>
    <row r="115" spans="1:17" ht="18.95" customHeight="1" x14ac:dyDescent="0.2">
      <c r="A115" s="26">
        <v>44376</v>
      </c>
      <c r="B115" s="27" t="s">
        <v>225</v>
      </c>
      <c r="C115" s="27" t="s">
        <v>226</v>
      </c>
      <c r="D115" s="27" t="s">
        <v>299</v>
      </c>
      <c r="E115" s="28" t="s">
        <v>238</v>
      </c>
      <c r="F115" s="28" t="s">
        <v>239</v>
      </c>
      <c r="G115" s="29">
        <v>80</v>
      </c>
      <c r="H115" s="29">
        <v>4</v>
      </c>
      <c r="I115" s="29">
        <v>320</v>
      </c>
      <c r="J115" s="29">
        <v>167.5</v>
      </c>
      <c r="K115" s="29">
        <v>4</v>
      </c>
      <c r="L115" s="29">
        <v>669.61</v>
      </c>
      <c r="M115" s="27" t="s">
        <v>49</v>
      </c>
      <c r="N115" s="28" t="s">
        <v>50</v>
      </c>
      <c r="O115" s="28"/>
      <c r="P115" s="28"/>
      <c r="Q115" s="26"/>
    </row>
    <row r="116" spans="1:17" ht="18.95" customHeight="1" x14ac:dyDescent="0.2">
      <c r="A116" s="26">
        <v>44374</v>
      </c>
      <c r="B116" s="27" t="s">
        <v>225</v>
      </c>
      <c r="C116" s="27" t="s">
        <v>226</v>
      </c>
      <c r="D116" s="27" t="s">
        <v>300</v>
      </c>
      <c r="E116" s="28" t="s">
        <v>228</v>
      </c>
      <c r="F116" s="28" t="s">
        <v>229</v>
      </c>
      <c r="G116" s="29">
        <v>-6</v>
      </c>
      <c r="H116" s="29">
        <v>4</v>
      </c>
      <c r="I116" s="29">
        <v>24</v>
      </c>
      <c r="J116" s="29">
        <v>87.5</v>
      </c>
      <c r="K116" s="29">
        <v>4</v>
      </c>
      <c r="L116" s="29">
        <v>349.61</v>
      </c>
      <c r="M116" s="27" t="s">
        <v>49</v>
      </c>
      <c r="N116" s="28" t="s">
        <v>50</v>
      </c>
      <c r="O116" s="28"/>
      <c r="P116" s="28"/>
      <c r="Q116" s="26"/>
    </row>
    <row r="117" spans="1:17" ht="18.95" customHeight="1" x14ac:dyDescent="0.2">
      <c r="A117" s="26">
        <v>44370</v>
      </c>
      <c r="B117" s="27" t="s">
        <v>225</v>
      </c>
      <c r="C117" s="27" t="s">
        <v>226</v>
      </c>
      <c r="D117" s="27" t="s">
        <v>301</v>
      </c>
      <c r="E117" s="28" t="s">
        <v>228</v>
      </c>
      <c r="F117" s="28" t="s">
        <v>229</v>
      </c>
      <c r="G117" s="29">
        <v>-5</v>
      </c>
      <c r="H117" s="29">
        <v>4</v>
      </c>
      <c r="I117" s="29">
        <v>20</v>
      </c>
      <c r="J117" s="29">
        <v>93.5</v>
      </c>
      <c r="K117" s="29">
        <v>4</v>
      </c>
      <c r="L117" s="29">
        <v>373.61</v>
      </c>
      <c r="M117" s="27" t="s">
        <v>49</v>
      </c>
      <c r="N117" s="28" t="s">
        <v>50</v>
      </c>
      <c r="O117" s="28"/>
      <c r="P117" s="28"/>
      <c r="Q117" s="26"/>
    </row>
    <row r="118" spans="1:17" ht="18.95" customHeight="1" x14ac:dyDescent="0.2">
      <c r="A118" s="26">
        <v>44367</v>
      </c>
      <c r="B118" s="27" t="s">
        <v>225</v>
      </c>
      <c r="C118" s="27" t="s">
        <v>226</v>
      </c>
      <c r="D118" s="27" t="s">
        <v>302</v>
      </c>
      <c r="E118" s="28" t="s">
        <v>228</v>
      </c>
      <c r="F118" s="28" t="s">
        <v>229</v>
      </c>
      <c r="G118" s="29">
        <v>-7</v>
      </c>
      <c r="H118" s="29">
        <v>4</v>
      </c>
      <c r="I118" s="29">
        <v>28</v>
      </c>
      <c r="J118" s="29">
        <v>98.5</v>
      </c>
      <c r="K118" s="29">
        <v>4</v>
      </c>
      <c r="L118" s="29">
        <v>393.61</v>
      </c>
      <c r="M118" s="27" t="s">
        <v>49</v>
      </c>
      <c r="N118" s="28" t="s">
        <v>50</v>
      </c>
      <c r="O118" s="28"/>
      <c r="P118" s="28"/>
      <c r="Q118" s="26"/>
    </row>
    <row r="119" spans="1:17" ht="18.95" customHeight="1" x14ac:dyDescent="0.2">
      <c r="A119" s="26">
        <v>44363</v>
      </c>
      <c r="B119" s="27" t="s">
        <v>225</v>
      </c>
      <c r="C119" s="27" t="s">
        <v>226</v>
      </c>
      <c r="D119" s="27" t="s">
        <v>303</v>
      </c>
      <c r="E119" s="28" t="s">
        <v>228</v>
      </c>
      <c r="F119" s="28" t="s">
        <v>229</v>
      </c>
      <c r="G119" s="29">
        <v>-7</v>
      </c>
      <c r="H119" s="29">
        <v>4</v>
      </c>
      <c r="I119" s="29">
        <v>28</v>
      </c>
      <c r="J119" s="29">
        <v>105.5</v>
      </c>
      <c r="K119" s="29">
        <v>4</v>
      </c>
      <c r="L119" s="29">
        <v>421.61</v>
      </c>
      <c r="M119" s="27" t="s">
        <v>49</v>
      </c>
      <c r="N119" s="28" t="s">
        <v>50</v>
      </c>
      <c r="O119" s="28"/>
      <c r="P119" s="28"/>
      <c r="Q119" s="26"/>
    </row>
    <row r="120" spans="1:17" ht="18.95" customHeight="1" x14ac:dyDescent="0.2">
      <c r="A120" s="26">
        <v>44360</v>
      </c>
      <c r="B120" s="27" t="s">
        <v>225</v>
      </c>
      <c r="C120" s="27" t="s">
        <v>226</v>
      </c>
      <c r="D120" s="27" t="s">
        <v>304</v>
      </c>
      <c r="E120" s="28" t="s">
        <v>228</v>
      </c>
      <c r="F120" s="28" t="s">
        <v>229</v>
      </c>
      <c r="G120" s="29">
        <v>-8</v>
      </c>
      <c r="H120" s="29">
        <v>4</v>
      </c>
      <c r="I120" s="29">
        <v>32</v>
      </c>
      <c r="J120" s="29">
        <v>112.5</v>
      </c>
      <c r="K120" s="29">
        <v>4</v>
      </c>
      <c r="L120" s="29">
        <v>449.61</v>
      </c>
      <c r="M120" s="27" t="s">
        <v>49</v>
      </c>
      <c r="N120" s="28" t="s">
        <v>50</v>
      </c>
      <c r="O120" s="28"/>
      <c r="P120" s="28"/>
      <c r="Q120" s="26"/>
    </row>
    <row r="121" spans="1:17" ht="18.95" customHeight="1" x14ac:dyDescent="0.2">
      <c r="A121" s="26">
        <v>44356</v>
      </c>
      <c r="B121" s="27" t="s">
        <v>225</v>
      </c>
      <c r="C121" s="27" t="s">
        <v>226</v>
      </c>
      <c r="D121" s="27" t="s">
        <v>305</v>
      </c>
      <c r="E121" s="28" t="s">
        <v>228</v>
      </c>
      <c r="F121" s="28" t="s">
        <v>229</v>
      </c>
      <c r="G121" s="29">
        <v>-7</v>
      </c>
      <c r="H121" s="29">
        <v>4</v>
      </c>
      <c r="I121" s="29">
        <v>28</v>
      </c>
      <c r="J121" s="29">
        <v>120.5</v>
      </c>
      <c r="K121" s="29">
        <v>4</v>
      </c>
      <c r="L121" s="29">
        <v>481.61</v>
      </c>
      <c r="M121" s="27" t="s">
        <v>49</v>
      </c>
      <c r="N121" s="28" t="s">
        <v>50</v>
      </c>
      <c r="O121" s="28"/>
      <c r="P121" s="28"/>
      <c r="Q121" s="26"/>
    </row>
    <row r="122" spans="1:17" ht="18.95" customHeight="1" x14ac:dyDescent="0.2">
      <c r="A122" s="26">
        <v>44355</v>
      </c>
      <c r="B122" s="27" t="s">
        <v>225</v>
      </c>
      <c r="C122" s="27" t="s">
        <v>226</v>
      </c>
      <c r="D122" s="27" t="s">
        <v>306</v>
      </c>
      <c r="E122" s="28" t="s">
        <v>238</v>
      </c>
      <c r="F122" s="28" t="s">
        <v>239</v>
      </c>
      <c r="G122" s="29">
        <v>90</v>
      </c>
      <c r="H122" s="29">
        <v>4</v>
      </c>
      <c r="I122" s="29">
        <v>360</v>
      </c>
      <c r="J122" s="29">
        <v>127.5</v>
      </c>
      <c r="K122" s="29">
        <v>4</v>
      </c>
      <c r="L122" s="29">
        <v>509.61</v>
      </c>
      <c r="M122" s="27" t="s">
        <v>49</v>
      </c>
      <c r="N122" s="28" t="s">
        <v>50</v>
      </c>
      <c r="O122" s="28"/>
      <c r="P122" s="28"/>
      <c r="Q122" s="26"/>
    </row>
    <row r="123" spans="1:17" ht="18.95" customHeight="1" x14ac:dyDescent="0.2">
      <c r="A123" s="26">
        <v>44353</v>
      </c>
      <c r="B123" s="27" t="s">
        <v>225</v>
      </c>
      <c r="C123" s="27" t="s">
        <v>226</v>
      </c>
      <c r="D123" s="27" t="s">
        <v>307</v>
      </c>
      <c r="E123" s="28" t="s">
        <v>228</v>
      </c>
      <c r="F123" s="28" t="s">
        <v>229</v>
      </c>
      <c r="G123" s="29">
        <v>-7</v>
      </c>
      <c r="H123" s="29">
        <v>4</v>
      </c>
      <c r="I123" s="29">
        <v>28</v>
      </c>
      <c r="J123" s="29">
        <v>37.5</v>
      </c>
      <c r="K123" s="29">
        <v>4</v>
      </c>
      <c r="L123" s="29">
        <v>149.61000000000001</v>
      </c>
      <c r="M123" s="27" t="s">
        <v>49</v>
      </c>
      <c r="N123" s="28" t="s">
        <v>50</v>
      </c>
      <c r="O123" s="28"/>
      <c r="P123" s="28"/>
      <c r="Q123" s="26"/>
    </row>
    <row r="124" spans="1:17" ht="18.95" customHeight="1" x14ac:dyDescent="0.2">
      <c r="A124" s="26">
        <v>44349</v>
      </c>
      <c r="B124" s="27" t="s">
        <v>225</v>
      </c>
      <c r="C124" s="27" t="s">
        <v>226</v>
      </c>
      <c r="D124" s="27" t="s">
        <v>308</v>
      </c>
      <c r="E124" s="28" t="s">
        <v>228</v>
      </c>
      <c r="F124" s="28" t="s">
        <v>229</v>
      </c>
      <c r="G124" s="29">
        <v>-8</v>
      </c>
      <c r="H124" s="29">
        <v>4</v>
      </c>
      <c r="I124" s="29">
        <v>32</v>
      </c>
      <c r="J124" s="29">
        <v>44.5</v>
      </c>
      <c r="K124" s="29">
        <v>4</v>
      </c>
      <c r="L124" s="29">
        <v>177.61</v>
      </c>
      <c r="M124" s="27" t="s">
        <v>49</v>
      </c>
      <c r="N124" s="28" t="s">
        <v>50</v>
      </c>
      <c r="O124" s="28"/>
      <c r="P124" s="28"/>
      <c r="Q124" s="26"/>
    </row>
    <row r="125" spans="1:17" ht="18.95" customHeight="1" x14ac:dyDescent="0.2">
      <c r="A125" s="26">
        <v>44346</v>
      </c>
      <c r="B125" s="27" t="s">
        <v>225</v>
      </c>
      <c r="C125" s="27" t="s">
        <v>226</v>
      </c>
      <c r="D125" s="27" t="s">
        <v>309</v>
      </c>
      <c r="E125" s="28" t="s">
        <v>228</v>
      </c>
      <c r="F125" s="28" t="s">
        <v>229</v>
      </c>
      <c r="G125" s="29">
        <v>-7</v>
      </c>
      <c r="H125" s="29">
        <v>4</v>
      </c>
      <c r="I125" s="29">
        <v>28</v>
      </c>
      <c r="J125" s="29">
        <v>52.5</v>
      </c>
      <c r="K125" s="29">
        <v>4</v>
      </c>
      <c r="L125" s="29">
        <v>209.61</v>
      </c>
      <c r="M125" s="27" t="s">
        <v>49</v>
      </c>
      <c r="N125" s="28" t="s">
        <v>50</v>
      </c>
      <c r="O125" s="28"/>
      <c r="P125" s="28"/>
      <c r="Q125" s="26"/>
    </row>
    <row r="126" spans="1:17" ht="18.95" customHeight="1" x14ac:dyDescent="0.2">
      <c r="A126" s="26">
        <v>44342</v>
      </c>
      <c r="B126" s="27" t="s">
        <v>225</v>
      </c>
      <c r="C126" s="27" t="s">
        <v>226</v>
      </c>
      <c r="D126" s="27" t="s">
        <v>310</v>
      </c>
      <c r="E126" s="28" t="s">
        <v>228</v>
      </c>
      <c r="F126" s="28" t="s">
        <v>229</v>
      </c>
      <c r="G126" s="29">
        <v>-7</v>
      </c>
      <c r="H126" s="29">
        <v>4</v>
      </c>
      <c r="I126" s="29">
        <v>28</v>
      </c>
      <c r="J126" s="29">
        <v>59.5</v>
      </c>
      <c r="K126" s="29">
        <v>4</v>
      </c>
      <c r="L126" s="29">
        <v>237.61</v>
      </c>
      <c r="M126" s="27" t="s">
        <v>49</v>
      </c>
      <c r="N126" s="28" t="s">
        <v>50</v>
      </c>
      <c r="O126" s="28"/>
      <c r="P126" s="28"/>
      <c r="Q126" s="26"/>
    </row>
    <row r="127" spans="1:17" ht="18.95" customHeight="1" x14ac:dyDescent="0.2">
      <c r="A127" s="26">
        <v>44339</v>
      </c>
      <c r="B127" s="27" t="s">
        <v>225</v>
      </c>
      <c r="C127" s="27" t="s">
        <v>226</v>
      </c>
      <c r="D127" s="27" t="s">
        <v>311</v>
      </c>
      <c r="E127" s="28" t="s">
        <v>228</v>
      </c>
      <c r="F127" s="28" t="s">
        <v>229</v>
      </c>
      <c r="G127" s="29">
        <v>-9</v>
      </c>
      <c r="H127" s="29">
        <v>4</v>
      </c>
      <c r="I127" s="29">
        <v>36</v>
      </c>
      <c r="J127" s="29">
        <v>66.5</v>
      </c>
      <c r="K127" s="29">
        <v>4</v>
      </c>
      <c r="L127" s="29">
        <v>265.61</v>
      </c>
      <c r="M127" s="27" t="s">
        <v>49</v>
      </c>
      <c r="N127" s="28" t="s">
        <v>50</v>
      </c>
      <c r="O127" s="28"/>
      <c r="P127" s="28"/>
      <c r="Q127" s="26"/>
    </row>
    <row r="128" spans="1:17" ht="18.95" customHeight="1" x14ac:dyDescent="0.2">
      <c r="A128" s="26">
        <v>44335</v>
      </c>
      <c r="B128" s="27" t="s">
        <v>225</v>
      </c>
      <c r="C128" s="27" t="s">
        <v>226</v>
      </c>
      <c r="D128" s="27" t="s">
        <v>312</v>
      </c>
      <c r="E128" s="28" t="s">
        <v>228</v>
      </c>
      <c r="F128" s="28" t="s">
        <v>229</v>
      </c>
      <c r="G128" s="29">
        <v>-8</v>
      </c>
      <c r="H128" s="29">
        <v>4</v>
      </c>
      <c r="I128" s="29">
        <v>32</v>
      </c>
      <c r="J128" s="29">
        <v>75.5</v>
      </c>
      <c r="K128" s="29">
        <v>4</v>
      </c>
      <c r="L128" s="29">
        <v>301.61</v>
      </c>
      <c r="M128" s="27" t="s">
        <v>49</v>
      </c>
      <c r="N128" s="28" t="s">
        <v>50</v>
      </c>
      <c r="O128" s="28"/>
      <c r="P128" s="28"/>
      <c r="Q128" s="26"/>
    </row>
    <row r="129" spans="1:17" ht="18.95" customHeight="1" x14ac:dyDescent="0.2">
      <c r="A129" s="26">
        <v>44332</v>
      </c>
      <c r="B129" s="27" t="s">
        <v>225</v>
      </c>
      <c r="C129" s="27" t="s">
        <v>226</v>
      </c>
      <c r="D129" s="27" t="s">
        <v>313</v>
      </c>
      <c r="E129" s="28" t="s">
        <v>228</v>
      </c>
      <c r="F129" s="28" t="s">
        <v>229</v>
      </c>
      <c r="G129" s="29">
        <v>-9</v>
      </c>
      <c r="H129" s="29">
        <v>4</v>
      </c>
      <c r="I129" s="29">
        <v>36</v>
      </c>
      <c r="J129" s="29">
        <v>83.5</v>
      </c>
      <c r="K129" s="29">
        <v>4</v>
      </c>
      <c r="L129" s="29">
        <v>333.61</v>
      </c>
      <c r="M129" s="27" t="s">
        <v>49</v>
      </c>
      <c r="N129" s="28" t="s">
        <v>50</v>
      </c>
      <c r="O129" s="28"/>
      <c r="P129" s="28"/>
      <c r="Q129" s="26"/>
    </row>
    <row r="130" spans="1:17" ht="18.95" customHeight="1" x14ac:dyDescent="0.2">
      <c r="A130" s="26">
        <v>44327</v>
      </c>
      <c r="B130" s="27" t="s">
        <v>225</v>
      </c>
      <c r="C130" s="27" t="s">
        <v>226</v>
      </c>
      <c r="D130" s="27" t="s">
        <v>314</v>
      </c>
      <c r="E130" s="28" t="s">
        <v>228</v>
      </c>
      <c r="F130" s="28" t="s">
        <v>229</v>
      </c>
      <c r="G130" s="29">
        <v>-7.5</v>
      </c>
      <c r="H130" s="29">
        <v>4</v>
      </c>
      <c r="I130" s="29">
        <v>30</v>
      </c>
      <c r="J130" s="29">
        <v>92.5</v>
      </c>
      <c r="K130" s="29">
        <v>4</v>
      </c>
      <c r="L130" s="29">
        <v>369.61</v>
      </c>
      <c r="M130" s="27" t="s">
        <v>49</v>
      </c>
      <c r="N130" s="28" t="s">
        <v>50</v>
      </c>
      <c r="O130" s="28"/>
      <c r="P130" s="28"/>
      <c r="Q130" s="26"/>
    </row>
    <row r="131" spans="1:17" ht="18.95" customHeight="1" x14ac:dyDescent="0.2">
      <c r="A131" s="26">
        <v>44327</v>
      </c>
      <c r="B131" s="27" t="s">
        <v>225</v>
      </c>
      <c r="C131" s="27" t="s">
        <v>226</v>
      </c>
      <c r="D131" s="27" t="s">
        <v>315</v>
      </c>
      <c r="E131" s="28" t="s">
        <v>238</v>
      </c>
      <c r="F131" s="28" t="s">
        <v>239</v>
      </c>
      <c r="G131" s="29">
        <v>25</v>
      </c>
      <c r="H131" s="29">
        <v>4</v>
      </c>
      <c r="I131" s="29">
        <v>100</v>
      </c>
      <c r="J131" s="29">
        <v>100</v>
      </c>
      <c r="K131" s="29">
        <v>4</v>
      </c>
      <c r="L131" s="29">
        <v>399.61</v>
      </c>
      <c r="M131" s="27" t="s">
        <v>49</v>
      </c>
      <c r="N131" s="28" t="s">
        <v>50</v>
      </c>
      <c r="O131" s="28"/>
      <c r="P131" s="28"/>
      <c r="Q131" s="26"/>
    </row>
    <row r="132" spans="1:17" ht="18.95" customHeight="1" x14ac:dyDescent="0.2">
      <c r="A132" s="26">
        <v>44325</v>
      </c>
      <c r="B132" s="27" t="s">
        <v>225</v>
      </c>
      <c r="C132" s="27" t="s">
        <v>226</v>
      </c>
      <c r="D132" s="27" t="s">
        <v>316</v>
      </c>
      <c r="E132" s="28" t="s">
        <v>228</v>
      </c>
      <c r="F132" s="28" t="s">
        <v>229</v>
      </c>
      <c r="G132" s="29">
        <v>-6</v>
      </c>
      <c r="H132" s="29">
        <v>4</v>
      </c>
      <c r="I132" s="29">
        <v>24</v>
      </c>
      <c r="J132" s="29">
        <v>75</v>
      </c>
      <c r="K132" s="29">
        <v>4</v>
      </c>
      <c r="L132" s="29">
        <v>299.61</v>
      </c>
      <c r="M132" s="27" t="s">
        <v>49</v>
      </c>
      <c r="N132" s="28" t="s">
        <v>50</v>
      </c>
      <c r="O132" s="28"/>
      <c r="P132" s="28"/>
      <c r="Q132" s="26"/>
    </row>
    <row r="133" spans="1:17" ht="18.95" customHeight="1" x14ac:dyDescent="0.2">
      <c r="A133" s="26">
        <v>44321</v>
      </c>
      <c r="B133" s="27" t="s">
        <v>225</v>
      </c>
      <c r="C133" s="27" t="s">
        <v>226</v>
      </c>
      <c r="D133" s="27" t="s">
        <v>317</v>
      </c>
      <c r="E133" s="28" t="s">
        <v>228</v>
      </c>
      <c r="F133" s="28" t="s">
        <v>229</v>
      </c>
      <c r="G133" s="29">
        <v>-6</v>
      </c>
      <c r="H133" s="29">
        <v>4</v>
      </c>
      <c r="I133" s="29">
        <v>24</v>
      </c>
      <c r="J133" s="29">
        <v>81</v>
      </c>
      <c r="K133" s="29">
        <v>4</v>
      </c>
      <c r="L133" s="29">
        <v>323.61</v>
      </c>
      <c r="M133" s="27" t="s">
        <v>49</v>
      </c>
      <c r="N133" s="28" t="s">
        <v>50</v>
      </c>
      <c r="O133" s="28"/>
      <c r="P133" s="28"/>
      <c r="Q133" s="26"/>
    </row>
    <row r="134" spans="1:17" ht="18.95" customHeight="1" x14ac:dyDescent="0.2">
      <c r="A134" s="26">
        <v>44318</v>
      </c>
      <c r="B134" s="27" t="s">
        <v>225</v>
      </c>
      <c r="C134" s="27" t="s">
        <v>226</v>
      </c>
      <c r="D134" s="27" t="s">
        <v>318</v>
      </c>
      <c r="E134" s="28" t="s">
        <v>228</v>
      </c>
      <c r="F134" s="28" t="s">
        <v>229</v>
      </c>
      <c r="G134" s="29">
        <v>-9</v>
      </c>
      <c r="H134" s="29">
        <v>4</v>
      </c>
      <c r="I134" s="29">
        <v>36</v>
      </c>
      <c r="J134" s="29">
        <v>87</v>
      </c>
      <c r="K134" s="29">
        <v>4</v>
      </c>
      <c r="L134" s="29">
        <v>347.61</v>
      </c>
      <c r="M134" s="27" t="s">
        <v>49</v>
      </c>
      <c r="N134" s="28" t="s">
        <v>50</v>
      </c>
      <c r="O134" s="28"/>
      <c r="P134" s="28"/>
      <c r="Q134" s="26"/>
    </row>
    <row r="135" spans="1:17" ht="18.95" customHeight="1" x14ac:dyDescent="0.2">
      <c r="A135" s="26">
        <v>44314</v>
      </c>
      <c r="B135" s="27" t="s">
        <v>225</v>
      </c>
      <c r="C135" s="27" t="s">
        <v>226</v>
      </c>
      <c r="D135" s="27" t="s">
        <v>319</v>
      </c>
      <c r="E135" s="28" t="s">
        <v>228</v>
      </c>
      <c r="F135" s="28" t="s">
        <v>229</v>
      </c>
      <c r="G135" s="29">
        <v>-7</v>
      </c>
      <c r="H135" s="29">
        <v>4</v>
      </c>
      <c r="I135" s="29">
        <v>28</v>
      </c>
      <c r="J135" s="29">
        <v>96</v>
      </c>
      <c r="K135" s="29">
        <v>4</v>
      </c>
      <c r="L135" s="29">
        <v>383.61</v>
      </c>
      <c r="M135" s="27" t="s">
        <v>49</v>
      </c>
      <c r="N135" s="28" t="s">
        <v>50</v>
      </c>
      <c r="O135" s="28"/>
      <c r="P135" s="28"/>
      <c r="Q135" s="26"/>
    </row>
    <row r="136" spans="1:17" ht="18.95" customHeight="1" x14ac:dyDescent="0.2">
      <c r="A136" s="26">
        <v>44313</v>
      </c>
      <c r="B136" s="27" t="s">
        <v>225</v>
      </c>
      <c r="C136" s="27" t="s">
        <v>226</v>
      </c>
      <c r="D136" s="27" t="s">
        <v>320</v>
      </c>
      <c r="E136" s="28" t="s">
        <v>238</v>
      </c>
      <c r="F136" s="28" t="s">
        <v>239</v>
      </c>
      <c r="G136" s="29">
        <v>50</v>
      </c>
      <c r="H136" s="29">
        <v>4</v>
      </c>
      <c r="I136" s="29">
        <v>200</v>
      </c>
      <c r="J136" s="29">
        <v>103</v>
      </c>
      <c r="K136" s="29">
        <v>4</v>
      </c>
      <c r="L136" s="29">
        <v>411.61</v>
      </c>
      <c r="M136" s="27" t="s">
        <v>49</v>
      </c>
      <c r="N136" s="28" t="s">
        <v>50</v>
      </c>
      <c r="O136" s="28"/>
      <c r="P136" s="28"/>
      <c r="Q136" s="26"/>
    </row>
    <row r="137" spans="1:17" ht="18.95" customHeight="1" x14ac:dyDescent="0.2">
      <c r="A137" s="26">
        <v>44311</v>
      </c>
      <c r="B137" s="27" t="s">
        <v>225</v>
      </c>
      <c r="C137" s="27" t="s">
        <v>226</v>
      </c>
      <c r="D137" s="27" t="s">
        <v>321</v>
      </c>
      <c r="E137" s="28" t="s">
        <v>228</v>
      </c>
      <c r="F137" s="28" t="s">
        <v>229</v>
      </c>
      <c r="G137" s="29">
        <v>-8</v>
      </c>
      <c r="H137" s="29">
        <v>4</v>
      </c>
      <c r="I137" s="29">
        <v>32</v>
      </c>
      <c r="J137" s="29">
        <v>53</v>
      </c>
      <c r="K137" s="29">
        <v>4</v>
      </c>
      <c r="L137" s="29">
        <v>211.61</v>
      </c>
      <c r="M137" s="27" t="s">
        <v>49</v>
      </c>
      <c r="N137" s="28" t="s">
        <v>50</v>
      </c>
      <c r="O137" s="28"/>
      <c r="P137" s="28"/>
      <c r="Q137" s="26"/>
    </row>
    <row r="138" spans="1:17" ht="18.95" customHeight="1" x14ac:dyDescent="0.2">
      <c r="A138" s="26">
        <v>44307</v>
      </c>
      <c r="B138" s="27" t="s">
        <v>225</v>
      </c>
      <c r="C138" s="27" t="s">
        <v>226</v>
      </c>
      <c r="D138" s="27" t="s">
        <v>322</v>
      </c>
      <c r="E138" s="28" t="s">
        <v>228</v>
      </c>
      <c r="F138" s="28" t="s">
        <v>229</v>
      </c>
      <c r="G138" s="29">
        <v>-9</v>
      </c>
      <c r="H138" s="29">
        <v>4</v>
      </c>
      <c r="I138" s="29">
        <v>36</v>
      </c>
      <c r="J138" s="29">
        <v>61</v>
      </c>
      <c r="K138" s="29">
        <v>4</v>
      </c>
      <c r="L138" s="29">
        <v>243.61</v>
      </c>
      <c r="M138" s="27" t="s">
        <v>49</v>
      </c>
      <c r="N138" s="28" t="s">
        <v>50</v>
      </c>
      <c r="O138" s="28"/>
      <c r="P138" s="28"/>
      <c r="Q138" s="26"/>
    </row>
    <row r="139" spans="1:17" ht="18.95" customHeight="1" x14ac:dyDescent="0.2">
      <c r="A139" s="26">
        <v>44304</v>
      </c>
      <c r="B139" s="27" t="s">
        <v>225</v>
      </c>
      <c r="C139" s="27" t="s">
        <v>226</v>
      </c>
      <c r="D139" s="27" t="s">
        <v>323</v>
      </c>
      <c r="E139" s="28" t="s">
        <v>228</v>
      </c>
      <c r="F139" s="28" t="s">
        <v>229</v>
      </c>
      <c r="G139" s="29">
        <v>-7</v>
      </c>
      <c r="H139" s="29">
        <v>4</v>
      </c>
      <c r="I139" s="29">
        <v>28</v>
      </c>
      <c r="J139" s="29">
        <v>70</v>
      </c>
      <c r="K139" s="29">
        <v>4</v>
      </c>
      <c r="L139" s="29">
        <v>279.61</v>
      </c>
      <c r="M139" s="27" t="s">
        <v>49</v>
      </c>
      <c r="N139" s="28" t="s">
        <v>50</v>
      </c>
      <c r="O139" s="28"/>
      <c r="P139" s="28"/>
      <c r="Q139" s="26"/>
    </row>
    <row r="140" spans="1:17" ht="18.95" customHeight="1" x14ac:dyDescent="0.2">
      <c r="A140" s="26">
        <v>44304</v>
      </c>
      <c r="B140" s="27" t="s">
        <v>225</v>
      </c>
      <c r="C140" s="27" t="s">
        <v>226</v>
      </c>
      <c r="D140" s="27" t="s">
        <v>323</v>
      </c>
      <c r="E140" s="28" t="s">
        <v>228</v>
      </c>
      <c r="F140" s="28" t="s">
        <v>229</v>
      </c>
      <c r="G140" s="29">
        <v>-28</v>
      </c>
      <c r="H140" s="29">
        <v>4</v>
      </c>
      <c r="I140" s="29">
        <v>112</v>
      </c>
      <c r="J140" s="29">
        <v>77</v>
      </c>
      <c r="K140" s="29">
        <v>4</v>
      </c>
      <c r="L140" s="29">
        <v>307.61</v>
      </c>
      <c r="M140" s="27" t="s">
        <v>49</v>
      </c>
      <c r="N140" s="28" t="s">
        <v>50</v>
      </c>
      <c r="O140" s="28"/>
      <c r="P140" s="28"/>
      <c r="Q140" s="26"/>
    </row>
    <row r="141" spans="1:17" ht="18.95" customHeight="1" x14ac:dyDescent="0.2">
      <c r="A141" s="26">
        <v>44300</v>
      </c>
      <c r="B141" s="27" t="s">
        <v>225</v>
      </c>
      <c r="C141" s="27" t="s">
        <v>226</v>
      </c>
      <c r="D141" s="27" t="s">
        <v>324</v>
      </c>
      <c r="E141" s="28" t="s">
        <v>228</v>
      </c>
      <c r="F141" s="28" t="s">
        <v>229</v>
      </c>
      <c r="G141" s="29">
        <v>-8</v>
      </c>
      <c r="H141" s="29">
        <v>4</v>
      </c>
      <c r="I141" s="29">
        <v>32</v>
      </c>
      <c r="J141" s="29">
        <v>105</v>
      </c>
      <c r="K141" s="29">
        <v>4</v>
      </c>
      <c r="L141" s="29">
        <v>419.61</v>
      </c>
      <c r="M141" s="27" t="s">
        <v>49</v>
      </c>
      <c r="N141" s="28" t="s">
        <v>50</v>
      </c>
      <c r="O141" s="28"/>
      <c r="P141" s="28"/>
      <c r="Q141" s="26"/>
    </row>
    <row r="142" spans="1:17" ht="18.95" customHeight="1" x14ac:dyDescent="0.2">
      <c r="A142" s="26">
        <v>44297</v>
      </c>
      <c r="B142" s="27" t="s">
        <v>225</v>
      </c>
      <c r="C142" s="27" t="s">
        <v>226</v>
      </c>
      <c r="D142" s="27" t="s">
        <v>325</v>
      </c>
      <c r="E142" s="28" t="s">
        <v>228</v>
      </c>
      <c r="F142" s="28" t="s">
        <v>229</v>
      </c>
      <c r="G142" s="29">
        <v>-6</v>
      </c>
      <c r="H142" s="29">
        <v>4</v>
      </c>
      <c r="I142" s="29">
        <v>24</v>
      </c>
      <c r="J142" s="29">
        <v>113</v>
      </c>
      <c r="K142" s="29">
        <v>4</v>
      </c>
      <c r="L142" s="29">
        <v>451.61</v>
      </c>
      <c r="M142" s="27" t="s">
        <v>49</v>
      </c>
      <c r="N142" s="28" t="s">
        <v>50</v>
      </c>
      <c r="O142" s="28"/>
      <c r="P142" s="28"/>
      <c r="Q142" s="26"/>
    </row>
    <row r="143" spans="1:17" ht="18.95" customHeight="1" x14ac:dyDescent="0.2">
      <c r="A143" s="26">
        <v>44297</v>
      </c>
      <c r="B143" s="27" t="s">
        <v>225</v>
      </c>
      <c r="C143" s="27" t="s">
        <v>226</v>
      </c>
      <c r="D143" s="27" t="s">
        <v>325</v>
      </c>
      <c r="E143" s="28" t="s">
        <v>228</v>
      </c>
      <c r="F143" s="28" t="s">
        <v>229</v>
      </c>
      <c r="G143" s="29">
        <v>-24</v>
      </c>
      <c r="H143" s="29">
        <v>4</v>
      </c>
      <c r="I143" s="29">
        <v>96</v>
      </c>
      <c r="J143" s="29">
        <v>119</v>
      </c>
      <c r="K143" s="29">
        <v>4</v>
      </c>
      <c r="L143" s="29">
        <v>475.61</v>
      </c>
      <c r="M143" s="27" t="s">
        <v>49</v>
      </c>
      <c r="N143" s="28" t="s">
        <v>50</v>
      </c>
      <c r="O143" s="28"/>
      <c r="P143" s="28"/>
      <c r="Q143" s="26"/>
    </row>
    <row r="144" spans="1:17" ht="18.95" customHeight="1" x14ac:dyDescent="0.2">
      <c r="A144" s="26">
        <v>44293</v>
      </c>
      <c r="B144" s="27" t="s">
        <v>225</v>
      </c>
      <c r="C144" s="27" t="s">
        <v>226</v>
      </c>
      <c r="D144" s="27" t="s">
        <v>326</v>
      </c>
      <c r="E144" s="28" t="s">
        <v>228</v>
      </c>
      <c r="F144" s="28" t="s">
        <v>229</v>
      </c>
      <c r="G144" s="29">
        <v>-8</v>
      </c>
      <c r="H144" s="29">
        <v>4</v>
      </c>
      <c r="I144" s="29">
        <v>32</v>
      </c>
      <c r="J144" s="29">
        <v>143</v>
      </c>
      <c r="K144" s="29">
        <v>4</v>
      </c>
      <c r="L144" s="29">
        <v>571.61</v>
      </c>
      <c r="M144" s="27" t="s">
        <v>49</v>
      </c>
      <c r="N144" s="28" t="s">
        <v>50</v>
      </c>
      <c r="O144" s="28"/>
      <c r="P144" s="28"/>
      <c r="Q144" s="26"/>
    </row>
    <row r="145" spans="1:17" ht="18.95" customHeight="1" x14ac:dyDescent="0.2">
      <c r="A145" s="26">
        <v>44290</v>
      </c>
      <c r="B145" s="27" t="s">
        <v>225</v>
      </c>
      <c r="C145" s="27" t="s">
        <v>226</v>
      </c>
      <c r="D145" s="27" t="s">
        <v>327</v>
      </c>
      <c r="E145" s="28" t="s">
        <v>228</v>
      </c>
      <c r="F145" s="28" t="s">
        <v>229</v>
      </c>
      <c r="G145" s="29">
        <v>-9</v>
      </c>
      <c r="H145" s="29">
        <v>4</v>
      </c>
      <c r="I145" s="29">
        <v>36</v>
      </c>
      <c r="J145" s="29">
        <v>151</v>
      </c>
      <c r="K145" s="29">
        <v>4</v>
      </c>
      <c r="L145" s="29">
        <v>603.61</v>
      </c>
      <c r="M145" s="27" t="s">
        <v>49</v>
      </c>
      <c r="N145" s="28" t="s">
        <v>50</v>
      </c>
      <c r="O145" s="28"/>
      <c r="P145" s="28"/>
      <c r="Q145" s="26"/>
    </row>
    <row r="146" spans="1:17" ht="18.95" customHeight="1" x14ac:dyDescent="0.2">
      <c r="A146" s="26">
        <v>44290</v>
      </c>
      <c r="B146" s="27" t="s">
        <v>225</v>
      </c>
      <c r="C146" s="27" t="s">
        <v>226</v>
      </c>
      <c r="D146" s="27" t="s">
        <v>327</v>
      </c>
      <c r="E146" s="28" t="s">
        <v>228</v>
      </c>
      <c r="F146" s="28" t="s">
        <v>229</v>
      </c>
      <c r="G146" s="29">
        <v>-36</v>
      </c>
      <c r="H146" s="29">
        <v>4</v>
      </c>
      <c r="I146" s="29">
        <v>144</v>
      </c>
      <c r="J146" s="29">
        <v>160</v>
      </c>
      <c r="K146" s="29">
        <v>4</v>
      </c>
      <c r="L146" s="29">
        <v>639.61</v>
      </c>
      <c r="M146" s="27" t="s">
        <v>49</v>
      </c>
      <c r="N146" s="28" t="s">
        <v>50</v>
      </c>
      <c r="O146" s="28"/>
      <c r="P146" s="28"/>
      <c r="Q146" s="26"/>
    </row>
    <row r="147" spans="1:17" ht="18.95" customHeight="1" x14ac:dyDescent="0.2">
      <c r="A147" s="26">
        <v>44287</v>
      </c>
      <c r="B147" s="27" t="s">
        <v>225</v>
      </c>
      <c r="C147" s="27" t="s">
        <v>226</v>
      </c>
      <c r="D147" s="27" t="s">
        <v>328</v>
      </c>
      <c r="E147" s="28" t="s">
        <v>238</v>
      </c>
      <c r="F147" s="28" t="s">
        <v>239</v>
      </c>
      <c r="G147" s="29">
        <v>150</v>
      </c>
      <c r="H147" s="29">
        <v>4</v>
      </c>
      <c r="I147" s="29">
        <v>600</v>
      </c>
      <c r="J147" s="29">
        <v>196</v>
      </c>
      <c r="K147" s="29">
        <v>4</v>
      </c>
      <c r="L147" s="29">
        <v>783.61</v>
      </c>
      <c r="M147" s="27" t="s">
        <v>49</v>
      </c>
      <c r="N147" s="28" t="s">
        <v>50</v>
      </c>
      <c r="O147" s="28"/>
      <c r="P147" s="28"/>
      <c r="Q147" s="26"/>
    </row>
    <row r="148" spans="1:17" ht="18.95" customHeight="1" x14ac:dyDescent="0.2">
      <c r="A148" s="26">
        <v>44286</v>
      </c>
      <c r="B148" s="27" t="s">
        <v>225</v>
      </c>
      <c r="C148" s="27" t="s">
        <v>226</v>
      </c>
      <c r="D148" s="27" t="s">
        <v>329</v>
      </c>
      <c r="E148" s="28" t="s">
        <v>228</v>
      </c>
      <c r="F148" s="28" t="s">
        <v>229</v>
      </c>
      <c r="G148" s="29">
        <v>-9</v>
      </c>
      <c r="H148" s="29">
        <v>4</v>
      </c>
      <c r="I148" s="29">
        <v>36</v>
      </c>
      <c r="J148" s="29">
        <v>46</v>
      </c>
      <c r="K148" s="29">
        <v>4</v>
      </c>
      <c r="L148" s="29">
        <v>183.61</v>
      </c>
      <c r="M148" s="27" t="s">
        <v>49</v>
      </c>
      <c r="N148" s="28" t="s">
        <v>50</v>
      </c>
      <c r="O148" s="28"/>
      <c r="P148" s="28"/>
      <c r="Q148" s="26"/>
    </row>
    <row r="149" spans="1:17" ht="18.95" customHeight="1" x14ac:dyDescent="0.2">
      <c r="A149" s="26">
        <v>44283</v>
      </c>
      <c r="B149" s="27" t="s">
        <v>225</v>
      </c>
      <c r="C149" s="27" t="s">
        <v>226</v>
      </c>
      <c r="D149" s="27" t="s">
        <v>330</v>
      </c>
      <c r="E149" s="28" t="s">
        <v>228</v>
      </c>
      <c r="F149" s="28" t="s">
        <v>229</v>
      </c>
      <c r="G149" s="29">
        <v>-9</v>
      </c>
      <c r="H149" s="29">
        <v>4</v>
      </c>
      <c r="I149" s="29">
        <v>36</v>
      </c>
      <c r="J149" s="29">
        <v>55</v>
      </c>
      <c r="K149" s="29">
        <v>4</v>
      </c>
      <c r="L149" s="29">
        <v>219.61</v>
      </c>
      <c r="M149" s="27" t="s">
        <v>49</v>
      </c>
      <c r="N149" s="28" t="s">
        <v>50</v>
      </c>
      <c r="O149" s="28"/>
      <c r="P149" s="28"/>
      <c r="Q149" s="26"/>
    </row>
    <row r="150" spans="1:17" ht="18.95" customHeight="1" x14ac:dyDescent="0.2">
      <c r="A150" s="26">
        <v>44279</v>
      </c>
      <c r="B150" s="27" t="s">
        <v>225</v>
      </c>
      <c r="C150" s="27" t="s">
        <v>226</v>
      </c>
      <c r="D150" s="27" t="s">
        <v>331</v>
      </c>
      <c r="E150" s="28" t="s">
        <v>228</v>
      </c>
      <c r="F150" s="28" t="s">
        <v>229</v>
      </c>
      <c r="G150" s="29">
        <v>-8</v>
      </c>
      <c r="H150" s="29">
        <v>4</v>
      </c>
      <c r="I150" s="29">
        <v>32</v>
      </c>
      <c r="J150" s="29">
        <v>64</v>
      </c>
      <c r="K150" s="29">
        <v>4</v>
      </c>
      <c r="L150" s="29">
        <v>255.61</v>
      </c>
      <c r="M150" s="27" t="s">
        <v>49</v>
      </c>
      <c r="N150" s="28" t="s">
        <v>50</v>
      </c>
      <c r="O150" s="28"/>
      <c r="P150" s="28"/>
      <c r="Q150" s="26"/>
    </row>
    <row r="151" spans="1:17" ht="18.95" customHeight="1" x14ac:dyDescent="0.2">
      <c r="A151" s="26">
        <v>44279</v>
      </c>
      <c r="B151" s="27" t="s">
        <v>225</v>
      </c>
      <c r="C151" s="27" t="s">
        <v>226</v>
      </c>
      <c r="D151" s="27" t="s">
        <v>331</v>
      </c>
      <c r="E151" s="28" t="s">
        <v>228</v>
      </c>
      <c r="F151" s="28" t="s">
        <v>229</v>
      </c>
      <c r="G151" s="29">
        <v>-32</v>
      </c>
      <c r="H151" s="29">
        <v>4</v>
      </c>
      <c r="I151" s="29">
        <v>128</v>
      </c>
      <c r="J151" s="29">
        <v>72</v>
      </c>
      <c r="K151" s="29">
        <v>4</v>
      </c>
      <c r="L151" s="29">
        <v>287.61</v>
      </c>
      <c r="M151" s="27" t="s">
        <v>49</v>
      </c>
      <c r="N151" s="28" t="s">
        <v>50</v>
      </c>
      <c r="O151" s="28"/>
      <c r="P151" s="28"/>
      <c r="Q151" s="26"/>
    </row>
    <row r="152" spans="1:17" ht="18.95" customHeight="1" x14ac:dyDescent="0.2">
      <c r="A152" s="26">
        <v>44276</v>
      </c>
      <c r="B152" s="27" t="s">
        <v>225</v>
      </c>
      <c r="C152" s="27" t="s">
        <v>226</v>
      </c>
      <c r="D152" s="27" t="s">
        <v>332</v>
      </c>
      <c r="E152" s="28" t="s">
        <v>238</v>
      </c>
      <c r="F152" s="28" t="s">
        <v>239</v>
      </c>
      <c r="G152" s="29">
        <v>50</v>
      </c>
      <c r="H152" s="29">
        <v>4</v>
      </c>
      <c r="I152" s="29">
        <v>200</v>
      </c>
      <c r="J152" s="29">
        <v>104</v>
      </c>
      <c r="K152" s="29">
        <v>4</v>
      </c>
      <c r="L152" s="29">
        <v>415.61</v>
      </c>
      <c r="M152" s="27" t="s">
        <v>49</v>
      </c>
      <c r="N152" s="28" t="s">
        <v>50</v>
      </c>
      <c r="O152" s="28"/>
      <c r="P152" s="28"/>
      <c r="Q152" s="26"/>
    </row>
    <row r="153" spans="1:17" ht="18.95" customHeight="1" x14ac:dyDescent="0.2">
      <c r="A153" s="26">
        <v>44276</v>
      </c>
      <c r="B153" s="27" t="s">
        <v>225</v>
      </c>
      <c r="C153" s="27" t="s">
        <v>226</v>
      </c>
      <c r="D153" s="27" t="s">
        <v>333</v>
      </c>
      <c r="E153" s="28" t="s">
        <v>228</v>
      </c>
      <c r="F153" s="28" t="s">
        <v>229</v>
      </c>
      <c r="G153" s="29">
        <v>-4</v>
      </c>
      <c r="H153" s="29">
        <v>4</v>
      </c>
      <c r="I153" s="29">
        <v>16</v>
      </c>
      <c r="J153" s="29">
        <v>54</v>
      </c>
      <c r="K153" s="29">
        <v>4</v>
      </c>
      <c r="L153" s="29">
        <v>215.61</v>
      </c>
      <c r="M153" s="27" t="s">
        <v>49</v>
      </c>
      <c r="N153" s="28" t="s">
        <v>50</v>
      </c>
      <c r="O153" s="28"/>
      <c r="P153" s="28"/>
      <c r="Q153" s="26"/>
    </row>
    <row r="154" spans="1:17" ht="18.95" customHeight="1" x14ac:dyDescent="0.2">
      <c r="A154" s="26">
        <v>44272</v>
      </c>
      <c r="B154" s="27" t="s">
        <v>225</v>
      </c>
      <c r="C154" s="27" t="s">
        <v>226</v>
      </c>
      <c r="D154" s="27" t="s">
        <v>334</v>
      </c>
      <c r="E154" s="28" t="s">
        <v>228</v>
      </c>
      <c r="F154" s="28" t="s">
        <v>229</v>
      </c>
      <c r="G154" s="29">
        <v>-7.5</v>
      </c>
      <c r="H154" s="29">
        <v>4</v>
      </c>
      <c r="I154" s="29">
        <v>30</v>
      </c>
      <c r="J154" s="29">
        <v>58</v>
      </c>
      <c r="K154" s="29">
        <v>4</v>
      </c>
      <c r="L154" s="29">
        <v>231.61</v>
      </c>
      <c r="M154" s="27" t="s">
        <v>49</v>
      </c>
      <c r="N154" s="28" t="s">
        <v>50</v>
      </c>
      <c r="O154" s="28"/>
      <c r="P154" s="28"/>
      <c r="Q154" s="26"/>
    </row>
    <row r="155" spans="1:17" ht="18.95" customHeight="1" x14ac:dyDescent="0.2">
      <c r="A155" s="26">
        <v>44272</v>
      </c>
      <c r="B155" s="27" t="s">
        <v>225</v>
      </c>
      <c r="C155" s="27" t="s">
        <v>226</v>
      </c>
      <c r="D155" s="27" t="s">
        <v>334</v>
      </c>
      <c r="E155" s="28" t="s">
        <v>228</v>
      </c>
      <c r="F155" s="28" t="s">
        <v>229</v>
      </c>
      <c r="G155" s="29">
        <v>-30</v>
      </c>
      <c r="H155" s="29">
        <v>4</v>
      </c>
      <c r="I155" s="29">
        <v>120</v>
      </c>
      <c r="J155" s="29">
        <v>65.5</v>
      </c>
      <c r="K155" s="29">
        <v>4</v>
      </c>
      <c r="L155" s="29">
        <v>261.61</v>
      </c>
      <c r="M155" s="27" t="s">
        <v>49</v>
      </c>
      <c r="N155" s="28" t="s">
        <v>50</v>
      </c>
      <c r="O155" s="28"/>
      <c r="P155" s="28"/>
      <c r="Q155" s="26"/>
    </row>
    <row r="156" spans="1:17" ht="18.95" customHeight="1" x14ac:dyDescent="0.2">
      <c r="A156" s="26">
        <v>44269</v>
      </c>
      <c r="B156" s="27" t="s">
        <v>225</v>
      </c>
      <c r="C156" s="27" t="s">
        <v>226</v>
      </c>
      <c r="D156" s="27" t="s">
        <v>335</v>
      </c>
      <c r="E156" s="28" t="s">
        <v>228</v>
      </c>
      <c r="F156" s="28" t="s">
        <v>229</v>
      </c>
      <c r="G156" s="29">
        <v>-9</v>
      </c>
      <c r="H156" s="29">
        <v>4</v>
      </c>
      <c r="I156" s="29">
        <v>36</v>
      </c>
      <c r="J156" s="29">
        <v>95.5</v>
      </c>
      <c r="K156" s="29">
        <v>4</v>
      </c>
      <c r="L156" s="29">
        <v>381.61</v>
      </c>
      <c r="M156" s="27" t="s">
        <v>49</v>
      </c>
      <c r="N156" s="28" t="s">
        <v>50</v>
      </c>
      <c r="O156" s="28"/>
      <c r="P156" s="28"/>
      <c r="Q156" s="26"/>
    </row>
    <row r="157" spans="1:17" ht="18.95" customHeight="1" x14ac:dyDescent="0.2">
      <c r="A157" s="26">
        <v>44265</v>
      </c>
      <c r="B157" s="27" t="s">
        <v>225</v>
      </c>
      <c r="C157" s="27" t="s">
        <v>226</v>
      </c>
      <c r="D157" s="27" t="s">
        <v>336</v>
      </c>
      <c r="E157" s="28" t="s">
        <v>228</v>
      </c>
      <c r="F157" s="28" t="s">
        <v>229</v>
      </c>
      <c r="G157" s="29">
        <v>-6</v>
      </c>
      <c r="H157" s="29">
        <v>4</v>
      </c>
      <c r="I157" s="29">
        <v>24</v>
      </c>
      <c r="J157" s="29">
        <v>104.5</v>
      </c>
      <c r="K157" s="29">
        <v>4</v>
      </c>
      <c r="L157" s="29">
        <v>417.61</v>
      </c>
      <c r="M157" s="27" t="s">
        <v>49</v>
      </c>
      <c r="N157" s="28" t="s">
        <v>50</v>
      </c>
      <c r="O157" s="28"/>
      <c r="P157" s="28"/>
      <c r="Q157" s="26"/>
    </row>
    <row r="158" spans="1:17" ht="18.95" customHeight="1" x14ac:dyDescent="0.2">
      <c r="A158" s="26">
        <v>44262</v>
      </c>
      <c r="B158" s="27" t="s">
        <v>225</v>
      </c>
      <c r="C158" s="27" t="s">
        <v>226</v>
      </c>
      <c r="D158" s="27" t="s">
        <v>337</v>
      </c>
      <c r="E158" s="28" t="s">
        <v>228</v>
      </c>
      <c r="F158" s="28" t="s">
        <v>229</v>
      </c>
      <c r="G158" s="29">
        <v>-5</v>
      </c>
      <c r="H158" s="29">
        <v>4</v>
      </c>
      <c r="I158" s="29">
        <v>20</v>
      </c>
      <c r="J158" s="29">
        <v>110.5</v>
      </c>
      <c r="K158" s="29">
        <v>4</v>
      </c>
      <c r="L158" s="29">
        <v>441.61</v>
      </c>
      <c r="M158" s="27" t="s">
        <v>49</v>
      </c>
      <c r="N158" s="28" t="s">
        <v>50</v>
      </c>
      <c r="O158" s="28"/>
      <c r="P158" s="28"/>
      <c r="Q158" s="26"/>
    </row>
    <row r="159" spans="1:17" ht="18.95" customHeight="1" x14ac:dyDescent="0.2">
      <c r="A159" s="26">
        <v>44262</v>
      </c>
      <c r="B159" s="27" t="s">
        <v>225</v>
      </c>
      <c r="C159" s="27" t="s">
        <v>226</v>
      </c>
      <c r="D159" s="27" t="s">
        <v>337</v>
      </c>
      <c r="E159" s="28" t="s">
        <v>228</v>
      </c>
      <c r="F159" s="28" t="s">
        <v>229</v>
      </c>
      <c r="G159" s="29">
        <v>-20</v>
      </c>
      <c r="H159" s="29">
        <v>4</v>
      </c>
      <c r="I159" s="29">
        <v>80</v>
      </c>
      <c r="J159" s="29">
        <v>115.5</v>
      </c>
      <c r="K159" s="29">
        <v>4</v>
      </c>
      <c r="L159" s="29">
        <v>461.61</v>
      </c>
      <c r="M159" s="27" t="s">
        <v>49</v>
      </c>
      <c r="N159" s="28" t="s">
        <v>50</v>
      </c>
      <c r="O159" s="28"/>
      <c r="P159" s="28"/>
      <c r="Q159" s="26"/>
    </row>
    <row r="160" spans="1:17" ht="18.95" customHeight="1" x14ac:dyDescent="0.2">
      <c r="A160" s="26">
        <v>44258</v>
      </c>
      <c r="B160" s="27" t="s">
        <v>225</v>
      </c>
      <c r="C160" s="27" t="s">
        <v>226</v>
      </c>
      <c r="D160" s="27" t="s">
        <v>338</v>
      </c>
      <c r="E160" s="28" t="s">
        <v>228</v>
      </c>
      <c r="F160" s="28" t="s">
        <v>229</v>
      </c>
      <c r="G160" s="29">
        <v>-6</v>
      </c>
      <c r="H160" s="29">
        <v>4</v>
      </c>
      <c r="I160" s="29">
        <v>24</v>
      </c>
      <c r="J160" s="29">
        <v>135.5</v>
      </c>
      <c r="K160" s="29">
        <v>4</v>
      </c>
      <c r="L160" s="29">
        <v>541.61</v>
      </c>
      <c r="M160" s="27" t="s">
        <v>49</v>
      </c>
      <c r="N160" s="28" t="s">
        <v>50</v>
      </c>
      <c r="O160" s="28"/>
      <c r="P160" s="28"/>
      <c r="Q160" s="26"/>
    </row>
    <row r="161" spans="1:17" ht="18.95" customHeight="1" x14ac:dyDescent="0.2">
      <c r="A161" s="26">
        <v>44258</v>
      </c>
      <c r="B161" s="27" t="s">
        <v>225</v>
      </c>
      <c r="C161" s="27" t="s">
        <v>226</v>
      </c>
      <c r="D161" s="27" t="s">
        <v>338</v>
      </c>
      <c r="E161" s="28" t="s">
        <v>228</v>
      </c>
      <c r="F161" s="28" t="s">
        <v>229</v>
      </c>
      <c r="G161" s="29">
        <v>-24</v>
      </c>
      <c r="H161" s="29">
        <v>4</v>
      </c>
      <c r="I161" s="29">
        <v>96</v>
      </c>
      <c r="J161" s="29">
        <v>141.5</v>
      </c>
      <c r="K161" s="29">
        <v>4</v>
      </c>
      <c r="L161" s="29">
        <v>565.61</v>
      </c>
      <c r="M161" s="27" t="s">
        <v>49</v>
      </c>
      <c r="N161" s="28" t="s">
        <v>50</v>
      </c>
      <c r="O161" s="28"/>
      <c r="P161" s="28"/>
      <c r="Q161" s="26"/>
    </row>
    <row r="162" spans="1:17" ht="18.95" customHeight="1" x14ac:dyDescent="0.2">
      <c r="A162" s="26" t="s">
        <v>224</v>
      </c>
      <c r="B162" s="27" t="s">
        <v>225</v>
      </c>
      <c r="C162" s="27" t="s">
        <v>226</v>
      </c>
      <c r="D162" s="27" t="s">
        <v>339</v>
      </c>
      <c r="E162" s="28" t="s">
        <v>228</v>
      </c>
      <c r="F162" s="28" t="s">
        <v>229</v>
      </c>
      <c r="G162" s="29">
        <v>-6</v>
      </c>
      <c r="H162" s="29">
        <v>4</v>
      </c>
      <c r="I162" s="29">
        <v>24</v>
      </c>
      <c r="J162" s="29">
        <v>165.5</v>
      </c>
      <c r="K162" s="29">
        <v>4</v>
      </c>
      <c r="L162" s="29">
        <v>661.61</v>
      </c>
      <c r="M162" s="27" t="s">
        <v>49</v>
      </c>
      <c r="N162" s="28" t="s">
        <v>50</v>
      </c>
      <c r="O162" s="28"/>
      <c r="P162" s="28"/>
      <c r="Q162" s="26"/>
    </row>
    <row r="163" spans="1:17" ht="18.95" customHeight="1" x14ac:dyDescent="0.2">
      <c r="A163" s="26">
        <v>44252</v>
      </c>
      <c r="B163" s="27" t="s">
        <v>225</v>
      </c>
      <c r="C163" s="27" t="s">
        <v>226</v>
      </c>
      <c r="D163" s="27" t="s">
        <v>340</v>
      </c>
      <c r="E163" s="28" t="s">
        <v>228</v>
      </c>
      <c r="F163" s="28" t="s">
        <v>229</v>
      </c>
      <c r="G163" s="29">
        <v>-6</v>
      </c>
      <c r="H163" s="29">
        <v>4</v>
      </c>
      <c r="I163" s="29">
        <v>24</v>
      </c>
      <c r="J163" s="29">
        <v>171.5</v>
      </c>
      <c r="K163" s="29">
        <v>4</v>
      </c>
      <c r="L163" s="29">
        <v>685.61</v>
      </c>
      <c r="M163" s="27" t="s">
        <v>49</v>
      </c>
      <c r="N163" s="28" t="s">
        <v>50</v>
      </c>
      <c r="O163" s="28"/>
      <c r="P163" s="28"/>
      <c r="Q163" s="26"/>
    </row>
    <row r="164" spans="1:17" ht="18.95" customHeight="1" x14ac:dyDescent="0.2">
      <c r="A164" s="26">
        <v>44252</v>
      </c>
      <c r="B164" s="27" t="s">
        <v>225</v>
      </c>
      <c r="C164" s="27" t="s">
        <v>226</v>
      </c>
      <c r="D164" s="27" t="s">
        <v>340</v>
      </c>
      <c r="E164" s="28" t="s">
        <v>228</v>
      </c>
      <c r="F164" s="28" t="s">
        <v>229</v>
      </c>
      <c r="G164" s="29">
        <v>-24</v>
      </c>
      <c r="H164" s="29">
        <v>4</v>
      </c>
      <c r="I164" s="29">
        <v>96</v>
      </c>
      <c r="J164" s="29">
        <v>177.5</v>
      </c>
      <c r="K164" s="29">
        <v>4</v>
      </c>
      <c r="L164" s="29">
        <v>709.61</v>
      </c>
      <c r="M164" s="27" t="s">
        <v>49</v>
      </c>
      <c r="N164" s="28" t="s">
        <v>50</v>
      </c>
      <c r="O164" s="28"/>
      <c r="P164" s="28"/>
      <c r="Q164" s="26"/>
    </row>
    <row r="165" spans="1:17" ht="18.95" customHeight="1" x14ac:dyDescent="0.2">
      <c r="A165" s="26">
        <v>44249</v>
      </c>
      <c r="B165" s="27" t="s">
        <v>225</v>
      </c>
      <c r="C165" s="27" t="s">
        <v>226</v>
      </c>
      <c r="D165" s="27" t="s">
        <v>341</v>
      </c>
      <c r="E165" s="28" t="s">
        <v>238</v>
      </c>
      <c r="F165" s="28" t="s">
        <v>239</v>
      </c>
      <c r="G165" s="29">
        <v>200</v>
      </c>
      <c r="H165" s="29">
        <v>4</v>
      </c>
      <c r="I165" s="29">
        <v>800</v>
      </c>
      <c r="J165" s="29">
        <v>201.5</v>
      </c>
      <c r="K165" s="29">
        <v>4</v>
      </c>
      <c r="L165" s="29">
        <v>805.61</v>
      </c>
      <c r="M165" s="27" t="s">
        <v>49</v>
      </c>
      <c r="N165" s="28" t="s">
        <v>50</v>
      </c>
      <c r="O165" s="28"/>
      <c r="P165" s="28"/>
      <c r="Q165" s="26"/>
    </row>
    <row r="166" spans="1:17" ht="18.95" customHeight="1" x14ac:dyDescent="0.2">
      <c r="A166" s="26">
        <v>44245</v>
      </c>
      <c r="B166" s="27" t="s">
        <v>225</v>
      </c>
      <c r="C166" s="27" t="s">
        <v>226</v>
      </c>
      <c r="D166" s="27" t="s">
        <v>342</v>
      </c>
      <c r="E166" s="28" t="s">
        <v>228</v>
      </c>
      <c r="F166" s="28" t="s">
        <v>229</v>
      </c>
      <c r="G166" s="29">
        <v>-10</v>
      </c>
      <c r="H166" s="29">
        <v>3.81</v>
      </c>
      <c r="I166" s="29">
        <v>38.1</v>
      </c>
      <c r="J166" s="29">
        <v>1.5</v>
      </c>
      <c r="K166" s="29">
        <v>3.81</v>
      </c>
      <c r="L166" s="29">
        <v>5.61</v>
      </c>
      <c r="M166" s="27" t="s">
        <v>49</v>
      </c>
      <c r="N166" s="28" t="s">
        <v>50</v>
      </c>
      <c r="O166" s="28"/>
      <c r="P166" s="28"/>
      <c r="Q166" s="26"/>
    </row>
    <row r="167" spans="1:17" ht="18.95" customHeight="1" x14ac:dyDescent="0.2">
      <c r="A167" s="26">
        <v>44242</v>
      </c>
      <c r="B167" s="27" t="s">
        <v>225</v>
      </c>
      <c r="C167" s="27" t="s">
        <v>226</v>
      </c>
      <c r="D167" s="27" t="s">
        <v>343</v>
      </c>
      <c r="E167" s="28" t="s">
        <v>228</v>
      </c>
      <c r="F167" s="28" t="s">
        <v>229</v>
      </c>
      <c r="G167" s="29">
        <v>-10</v>
      </c>
      <c r="H167" s="29">
        <v>3.81</v>
      </c>
      <c r="I167" s="29">
        <v>38.1</v>
      </c>
      <c r="J167" s="29">
        <v>11.5</v>
      </c>
      <c r="K167" s="29">
        <v>3.81</v>
      </c>
      <c r="L167" s="29">
        <v>43.71</v>
      </c>
      <c r="M167" s="27" t="s">
        <v>49</v>
      </c>
      <c r="N167" s="28" t="s">
        <v>50</v>
      </c>
      <c r="O167" s="28"/>
      <c r="P167" s="28"/>
      <c r="Q167" s="26"/>
    </row>
    <row r="168" spans="1:17" ht="18.95" customHeight="1" x14ac:dyDescent="0.2">
      <c r="A168" s="26">
        <v>44242</v>
      </c>
      <c r="B168" s="27" t="s">
        <v>225</v>
      </c>
      <c r="C168" s="27" t="s">
        <v>226</v>
      </c>
      <c r="D168" s="27" t="s">
        <v>343</v>
      </c>
      <c r="E168" s="28" t="s">
        <v>228</v>
      </c>
      <c r="F168" s="28" t="s">
        <v>229</v>
      </c>
      <c r="G168" s="29">
        <v>-40</v>
      </c>
      <c r="H168" s="29">
        <v>3.81</v>
      </c>
      <c r="I168" s="29">
        <v>152.4</v>
      </c>
      <c r="J168" s="29">
        <v>21.5</v>
      </c>
      <c r="K168" s="29">
        <v>3.81</v>
      </c>
      <c r="L168" s="29">
        <v>81.81</v>
      </c>
      <c r="M168" s="27" t="s">
        <v>49</v>
      </c>
      <c r="N168" s="28" t="s">
        <v>50</v>
      </c>
      <c r="O168" s="28"/>
      <c r="P168" s="28"/>
      <c r="Q168" s="26"/>
    </row>
    <row r="169" spans="1:17" ht="18.95" customHeight="1" x14ac:dyDescent="0.2">
      <c r="A169" s="26">
        <v>44238</v>
      </c>
      <c r="B169" s="27" t="s">
        <v>225</v>
      </c>
      <c r="C169" s="27" t="s">
        <v>226</v>
      </c>
      <c r="D169" s="27" t="s">
        <v>344</v>
      </c>
      <c r="E169" s="28" t="s">
        <v>228</v>
      </c>
      <c r="F169" s="28" t="s">
        <v>229</v>
      </c>
      <c r="G169" s="29">
        <v>-6</v>
      </c>
      <c r="H169" s="29">
        <v>3.81</v>
      </c>
      <c r="I169" s="29">
        <v>22.86</v>
      </c>
      <c r="J169" s="29">
        <v>61.5</v>
      </c>
      <c r="K169" s="29">
        <v>3.81</v>
      </c>
      <c r="L169" s="29">
        <v>234.21</v>
      </c>
      <c r="M169" s="27" t="s">
        <v>49</v>
      </c>
      <c r="N169" s="28" t="s">
        <v>50</v>
      </c>
      <c r="O169" s="28"/>
      <c r="P169" s="28"/>
      <c r="Q169" s="26"/>
    </row>
    <row r="170" spans="1:17" ht="18.95" customHeight="1" x14ac:dyDescent="0.2">
      <c r="A170" s="26">
        <v>44235</v>
      </c>
      <c r="B170" s="27" t="s">
        <v>225</v>
      </c>
      <c r="C170" s="27" t="s">
        <v>226</v>
      </c>
      <c r="D170" s="27" t="s">
        <v>345</v>
      </c>
      <c r="E170" s="28" t="s">
        <v>228</v>
      </c>
      <c r="F170" s="28" t="s">
        <v>229</v>
      </c>
      <c r="G170" s="29">
        <v>-7.5</v>
      </c>
      <c r="H170" s="29">
        <v>3.81</v>
      </c>
      <c r="I170" s="29">
        <v>28.58</v>
      </c>
      <c r="J170" s="29">
        <v>67.5</v>
      </c>
      <c r="K170" s="29">
        <v>3.81</v>
      </c>
      <c r="L170" s="29">
        <v>257.07</v>
      </c>
      <c r="M170" s="27" t="s">
        <v>49</v>
      </c>
      <c r="N170" s="28" t="s">
        <v>50</v>
      </c>
      <c r="O170" s="28"/>
      <c r="P170" s="28"/>
      <c r="Q170" s="26"/>
    </row>
    <row r="171" spans="1:17" ht="18.95" customHeight="1" x14ac:dyDescent="0.2">
      <c r="A171" s="26">
        <v>44235</v>
      </c>
      <c r="B171" s="27" t="s">
        <v>225</v>
      </c>
      <c r="C171" s="27" t="s">
        <v>226</v>
      </c>
      <c r="D171" s="27" t="s">
        <v>345</v>
      </c>
      <c r="E171" s="28" t="s">
        <v>228</v>
      </c>
      <c r="F171" s="28" t="s">
        <v>229</v>
      </c>
      <c r="G171" s="29">
        <v>-30</v>
      </c>
      <c r="H171" s="29">
        <v>3.81</v>
      </c>
      <c r="I171" s="29">
        <v>114.3</v>
      </c>
      <c r="J171" s="29">
        <v>75</v>
      </c>
      <c r="K171" s="29">
        <v>3.81</v>
      </c>
      <c r="L171" s="29">
        <v>285.64999999999998</v>
      </c>
      <c r="M171" s="27" t="s">
        <v>49</v>
      </c>
      <c r="N171" s="28" t="s">
        <v>50</v>
      </c>
      <c r="O171" s="28"/>
      <c r="P171" s="28"/>
      <c r="Q171" s="26"/>
    </row>
    <row r="172" spans="1:17" ht="18.95" customHeight="1" x14ac:dyDescent="0.2">
      <c r="A172" s="26">
        <v>44231</v>
      </c>
      <c r="B172" s="27" t="s">
        <v>225</v>
      </c>
      <c r="C172" s="27" t="s">
        <v>226</v>
      </c>
      <c r="D172" s="27" t="s">
        <v>346</v>
      </c>
      <c r="E172" s="28" t="s">
        <v>228</v>
      </c>
      <c r="F172" s="28" t="s">
        <v>229</v>
      </c>
      <c r="G172" s="29">
        <v>-10</v>
      </c>
      <c r="H172" s="29">
        <v>3.81</v>
      </c>
      <c r="I172" s="29">
        <v>38.1</v>
      </c>
      <c r="J172" s="29">
        <v>105</v>
      </c>
      <c r="K172" s="29">
        <v>3.81</v>
      </c>
      <c r="L172" s="29">
        <v>399.95</v>
      </c>
      <c r="M172" s="27" t="s">
        <v>49</v>
      </c>
      <c r="N172" s="28" t="s">
        <v>50</v>
      </c>
      <c r="O172" s="28"/>
      <c r="P172" s="28"/>
      <c r="Q172" s="26"/>
    </row>
    <row r="173" spans="1:17" ht="18.95" customHeight="1" x14ac:dyDescent="0.2">
      <c r="A173" s="26">
        <v>44230</v>
      </c>
      <c r="B173" s="27" t="s">
        <v>225</v>
      </c>
      <c r="C173" s="27" t="s">
        <v>226</v>
      </c>
      <c r="D173" s="27" t="s">
        <v>347</v>
      </c>
      <c r="E173" s="28" t="s">
        <v>238</v>
      </c>
      <c r="F173" s="28" t="s">
        <v>239</v>
      </c>
      <c r="G173" s="29">
        <v>50</v>
      </c>
      <c r="H173" s="29">
        <v>3.8</v>
      </c>
      <c r="I173" s="29">
        <v>190</v>
      </c>
      <c r="J173" s="29">
        <v>115</v>
      </c>
      <c r="K173" s="29">
        <v>3.81</v>
      </c>
      <c r="L173" s="29">
        <v>438.05</v>
      </c>
      <c r="M173" s="27" t="s">
        <v>49</v>
      </c>
      <c r="N173" s="28" t="s">
        <v>50</v>
      </c>
      <c r="O173" s="28"/>
      <c r="P173" s="28"/>
      <c r="Q173" s="26"/>
    </row>
    <row r="174" spans="1:17" ht="18.95" customHeight="1" x14ac:dyDescent="0.2">
      <c r="A174" s="26">
        <v>44228</v>
      </c>
      <c r="B174" s="27" t="s">
        <v>225</v>
      </c>
      <c r="C174" s="27" t="s">
        <v>226</v>
      </c>
      <c r="D174" s="27" t="s">
        <v>348</v>
      </c>
      <c r="E174" s="28" t="s">
        <v>228</v>
      </c>
      <c r="F174" s="28" t="s">
        <v>229</v>
      </c>
      <c r="G174" s="29">
        <v>-4</v>
      </c>
      <c r="H174" s="29">
        <v>3.83</v>
      </c>
      <c r="I174" s="29">
        <v>15.32</v>
      </c>
      <c r="J174" s="29">
        <v>65</v>
      </c>
      <c r="K174" s="29">
        <v>3.83</v>
      </c>
      <c r="L174" s="29">
        <v>248.05</v>
      </c>
      <c r="M174" s="27" t="s">
        <v>49</v>
      </c>
      <c r="N174" s="28" t="s">
        <v>50</v>
      </c>
      <c r="O174" s="28"/>
      <c r="P174" s="28"/>
      <c r="Q174" s="26"/>
    </row>
    <row r="175" spans="1:17" ht="18.95" customHeight="1" x14ac:dyDescent="0.2">
      <c r="A175" s="26">
        <v>44228</v>
      </c>
      <c r="B175" s="27" t="s">
        <v>225</v>
      </c>
      <c r="C175" s="27" t="s">
        <v>226</v>
      </c>
      <c r="D175" s="27" t="s">
        <v>348</v>
      </c>
      <c r="E175" s="28" t="s">
        <v>228</v>
      </c>
      <c r="F175" s="28" t="s">
        <v>229</v>
      </c>
      <c r="G175" s="29">
        <v>-16</v>
      </c>
      <c r="H175" s="29">
        <v>3.83</v>
      </c>
      <c r="I175" s="29">
        <v>61.28</v>
      </c>
      <c r="J175" s="29">
        <v>69</v>
      </c>
      <c r="K175" s="29">
        <v>3.83</v>
      </c>
      <c r="L175" s="29">
        <v>263.37</v>
      </c>
      <c r="M175" s="27" t="s">
        <v>49</v>
      </c>
      <c r="N175" s="28" t="s">
        <v>50</v>
      </c>
      <c r="O175" s="28"/>
      <c r="P175" s="28"/>
      <c r="Q175" s="26"/>
    </row>
    <row r="176" spans="1:17" ht="18.95" customHeight="1" x14ac:dyDescent="0.2">
      <c r="A176" s="26">
        <v>44224</v>
      </c>
      <c r="B176" s="27" t="s">
        <v>225</v>
      </c>
      <c r="C176" s="27" t="s">
        <v>226</v>
      </c>
      <c r="D176" s="27" t="s">
        <v>349</v>
      </c>
      <c r="E176" s="28" t="s">
        <v>228</v>
      </c>
      <c r="F176" s="28" t="s">
        <v>229</v>
      </c>
      <c r="G176" s="29">
        <v>-20</v>
      </c>
      <c r="H176" s="29">
        <v>3.83</v>
      </c>
      <c r="I176" s="29">
        <v>76.599999999999994</v>
      </c>
      <c r="J176" s="29">
        <v>85</v>
      </c>
      <c r="K176" s="29">
        <v>3.83</v>
      </c>
      <c r="L176" s="29">
        <v>324.64999999999998</v>
      </c>
      <c r="M176" s="27" t="s">
        <v>49</v>
      </c>
      <c r="N176" s="28" t="s">
        <v>50</v>
      </c>
      <c r="O176" s="28"/>
      <c r="P176" s="28"/>
      <c r="Q176" s="26"/>
    </row>
    <row r="177" spans="1:17" ht="18.95" customHeight="1" x14ac:dyDescent="0.2">
      <c r="A177" s="26">
        <v>44221</v>
      </c>
      <c r="B177" s="27" t="s">
        <v>225</v>
      </c>
      <c r="C177" s="27" t="s">
        <v>226</v>
      </c>
      <c r="D177" s="27" t="s">
        <v>350</v>
      </c>
      <c r="E177" s="28" t="s">
        <v>228</v>
      </c>
      <c r="F177" s="28" t="s">
        <v>229</v>
      </c>
      <c r="G177" s="29">
        <v>-25</v>
      </c>
      <c r="H177" s="29">
        <v>3.83</v>
      </c>
      <c r="I177" s="29">
        <v>95.75</v>
      </c>
      <c r="J177" s="29">
        <v>105</v>
      </c>
      <c r="K177" s="29">
        <v>3.83</v>
      </c>
      <c r="L177" s="29">
        <v>401.25</v>
      </c>
      <c r="M177" s="27" t="s">
        <v>49</v>
      </c>
      <c r="N177" s="28" t="s">
        <v>50</v>
      </c>
      <c r="O177" s="28"/>
      <c r="P177" s="28"/>
      <c r="Q177" s="26"/>
    </row>
    <row r="178" spans="1:17" ht="18.95" customHeight="1" x14ac:dyDescent="0.2">
      <c r="A178" s="26">
        <v>44221</v>
      </c>
      <c r="B178" s="27" t="s">
        <v>225</v>
      </c>
      <c r="C178" s="27" t="s">
        <v>226</v>
      </c>
      <c r="D178" s="27" t="s">
        <v>350</v>
      </c>
      <c r="E178" s="28" t="s">
        <v>228</v>
      </c>
      <c r="F178" s="28" t="s">
        <v>229</v>
      </c>
      <c r="G178" s="29">
        <v>-100</v>
      </c>
      <c r="H178" s="29">
        <v>3.83</v>
      </c>
      <c r="I178" s="29">
        <v>383</v>
      </c>
      <c r="J178" s="29">
        <v>130</v>
      </c>
      <c r="K178" s="29">
        <v>3.83</v>
      </c>
      <c r="L178" s="29">
        <v>497</v>
      </c>
      <c r="M178" s="27" t="s">
        <v>49</v>
      </c>
      <c r="N178" s="28" t="s">
        <v>50</v>
      </c>
      <c r="O178" s="28"/>
      <c r="P178" s="28"/>
      <c r="Q178" s="26"/>
    </row>
    <row r="179" spans="1:17" ht="18.95" customHeight="1" x14ac:dyDescent="0.2">
      <c r="A179" s="26">
        <v>44218</v>
      </c>
      <c r="B179" s="27" t="s">
        <v>225</v>
      </c>
      <c r="C179" s="27" t="s">
        <v>226</v>
      </c>
      <c r="D179" s="27" t="s">
        <v>351</v>
      </c>
      <c r="E179" s="28" t="s">
        <v>238</v>
      </c>
      <c r="F179" s="28" t="s">
        <v>239</v>
      </c>
      <c r="G179" s="29">
        <v>200</v>
      </c>
      <c r="H179" s="29">
        <v>3.8</v>
      </c>
      <c r="I179" s="29">
        <v>760</v>
      </c>
      <c r="J179" s="29">
        <v>230</v>
      </c>
      <c r="K179" s="29">
        <v>3.83</v>
      </c>
      <c r="L179" s="29">
        <v>880</v>
      </c>
      <c r="M179" s="27" t="s">
        <v>49</v>
      </c>
      <c r="N179" s="28" t="s">
        <v>50</v>
      </c>
      <c r="O179" s="28"/>
      <c r="P179" s="28"/>
      <c r="Q179" s="26"/>
    </row>
    <row r="180" spans="1:17" ht="18.95" customHeight="1" x14ac:dyDescent="0.2">
      <c r="A180" s="26">
        <v>44217</v>
      </c>
      <c r="B180" s="27" t="s">
        <v>225</v>
      </c>
      <c r="C180" s="27" t="s">
        <v>226</v>
      </c>
      <c r="D180" s="27" t="s">
        <v>352</v>
      </c>
      <c r="E180" s="28" t="s">
        <v>228</v>
      </c>
      <c r="F180" s="28" t="s">
        <v>229</v>
      </c>
      <c r="G180" s="29">
        <v>-9</v>
      </c>
      <c r="H180" s="29">
        <v>4</v>
      </c>
      <c r="I180" s="29">
        <v>36</v>
      </c>
      <c r="J180" s="29">
        <v>30</v>
      </c>
      <c r="K180" s="29">
        <v>4</v>
      </c>
      <c r="L180" s="29">
        <v>120</v>
      </c>
      <c r="M180" s="27" t="s">
        <v>49</v>
      </c>
      <c r="N180" s="28" t="s">
        <v>50</v>
      </c>
      <c r="O180" s="28"/>
      <c r="P180" s="28"/>
      <c r="Q180" s="26"/>
    </row>
    <row r="181" spans="1:17" ht="18.95" customHeight="1" x14ac:dyDescent="0.2">
      <c r="A181" s="26">
        <v>44214</v>
      </c>
      <c r="B181" s="27" t="s">
        <v>225</v>
      </c>
      <c r="C181" s="27" t="s">
        <v>226</v>
      </c>
      <c r="D181" s="27" t="s">
        <v>353</v>
      </c>
      <c r="E181" s="28" t="s">
        <v>228</v>
      </c>
      <c r="F181" s="28" t="s">
        <v>229</v>
      </c>
      <c r="G181" s="29">
        <v>-10</v>
      </c>
      <c r="H181" s="29">
        <v>4</v>
      </c>
      <c r="I181" s="29">
        <v>40</v>
      </c>
      <c r="J181" s="29">
        <v>39</v>
      </c>
      <c r="K181" s="29">
        <v>4</v>
      </c>
      <c r="L181" s="29">
        <v>156</v>
      </c>
      <c r="M181" s="27" t="s">
        <v>49</v>
      </c>
      <c r="N181" s="28" t="s">
        <v>50</v>
      </c>
      <c r="O181" s="28"/>
      <c r="P181" s="28"/>
      <c r="Q181" s="26"/>
    </row>
    <row r="182" spans="1:17" ht="18.95" customHeight="1" x14ac:dyDescent="0.2">
      <c r="A182" s="26">
        <v>44214</v>
      </c>
      <c r="B182" s="27" t="s">
        <v>225</v>
      </c>
      <c r="C182" s="27" t="s">
        <v>226</v>
      </c>
      <c r="D182" s="27" t="s">
        <v>353</v>
      </c>
      <c r="E182" s="28" t="s">
        <v>228</v>
      </c>
      <c r="F182" s="28" t="s">
        <v>229</v>
      </c>
      <c r="G182" s="29">
        <v>-40</v>
      </c>
      <c r="H182" s="29">
        <v>4</v>
      </c>
      <c r="I182" s="29">
        <v>160</v>
      </c>
      <c r="J182" s="29">
        <v>49</v>
      </c>
      <c r="K182" s="29">
        <v>4</v>
      </c>
      <c r="L182" s="29">
        <v>196</v>
      </c>
      <c r="M182" s="27" t="s">
        <v>49</v>
      </c>
      <c r="N182" s="28" t="s">
        <v>50</v>
      </c>
      <c r="O182" s="28"/>
      <c r="P182" s="28"/>
      <c r="Q182" s="26"/>
    </row>
    <row r="183" spans="1:17" ht="18.95" customHeight="1" x14ac:dyDescent="0.2">
      <c r="A183" s="26">
        <v>44210</v>
      </c>
      <c r="B183" s="27" t="s">
        <v>225</v>
      </c>
      <c r="C183" s="27" t="s">
        <v>226</v>
      </c>
      <c r="D183" s="27" t="s">
        <v>354</v>
      </c>
      <c r="E183" s="28" t="s">
        <v>228</v>
      </c>
      <c r="F183" s="28" t="s">
        <v>229</v>
      </c>
      <c r="G183" s="29">
        <v>-6</v>
      </c>
      <c r="H183" s="29">
        <v>4</v>
      </c>
      <c r="I183" s="29">
        <v>24</v>
      </c>
      <c r="J183" s="29">
        <v>89</v>
      </c>
      <c r="K183" s="29">
        <v>4</v>
      </c>
      <c r="L183" s="29">
        <v>356</v>
      </c>
      <c r="M183" s="27" t="s">
        <v>49</v>
      </c>
      <c r="N183" s="28" t="s">
        <v>50</v>
      </c>
      <c r="O183" s="28"/>
      <c r="P183" s="28"/>
      <c r="Q183" s="26"/>
    </row>
    <row r="184" spans="1:17" ht="18.95" customHeight="1" x14ac:dyDescent="0.2">
      <c r="A184" s="26">
        <v>44207</v>
      </c>
      <c r="B184" s="27" t="s">
        <v>225</v>
      </c>
      <c r="C184" s="27" t="s">
        <v>226</v>
      </c>
      <c r="D184" s="27" t="s">
        <v>355</v>
      </c>
      <c r="E184" s="28" t="s">
        <v>228</v>
      </c>
      <c r="F184" s="28" t="s">
        <v>229</v>
      </c>
      <c r="G184" s="29">
        <v>-5</v>
      </c>
      <c r="H184" s="29">
        <v>4</v>
      </c>
      <c r="I184" s="29">
        <v>20</v>
      </c>
      <c r="J184" s="29">
        <v>95</v>
      </c>
      <c r="K184" s="29">
        <v>4</v>
      </c>
      <c r="L184" s="29">
        <v>380</v>
      </c>
      <c r="M184" s="27" t="s">
        <v>49</v>
      </c>
      <c r="N184" s="28" t="s">
        <v>50</v>
      </c>
      <c r="O184" s="28"/>
      <c r="P184" s="28"/>
      <c r="Q184" s="26"/>
    </row>
    <row r="185" spans="1:17" ht="18.95" customHeight="1" x14ac:dyDescent="0.2">
      <c r="A185" s="26">
        <v>44207</v>
      </c>
      <c r="B185" s="27" t="s">
        <v>225</v>
      </c>
      <c r="C185" s="27" t="s">
        <v>226</v>
      </c>
      <c r="D185" s="27" t="s">
        <v>355</v>
      </c>
      <c r="E185" s="28" t="s">
        <v>228</v>
      </c>
      <c r="F185" s="28" t="s">
        <v>229</v>
      </c>
      <c r="G185" s="29">
        <v>-20</v>
      </c>
      <c r="H185" s="29">
        <v>4</v>
      </c>
      <c r="I185" s="29">
        <v>80</v>
      </c>
      <c r="J185" s="29">
        <v>100</v>
      </c>
      <c r="K185" s="29">
        <v>4</v>
      </c>
      <c r="L185" s="29">
        <v>400</v>
      </c>
      <c r="M185" s="27" t="s">
        <v>49</v>
      </c>
      <c r="N185" s="28" t="s">
        <v>50</v>
      </c>
      <c r="O185" s="28"/>
      <c r="P185" s="28"/>
      <c r="Q185" s="26"/>
    </row>
    <row r="186" spans="1:17" ht="18.95" customHeight="1" x14ac:dyDescent="0.2">
      <c r="A186" s="26">
        <v>44204</v>
      </c>
      <c r="B186" s="27" t="s">
        <v>225</v>
      </c>
      <c r="C186" s="27" t="s">
        <v>226</v>
      </c>
      <c r="D186" s="27" t="s">
        <v>356</v>
      </c>
      <c r="E186" s="28" t="s">
        <v>228</v>
      </c>
      <c r="F186" s="28" t="s">
        <v>229</v>
      </c>
      <c r="G186" s="29">
        <v>-5</v>
      </c>
      <c r="H186" s="29">
        <v>4</v>
      </c>
      <c r="I186" s="29">
        <v>20</v>
      </c>
      <c r="J186" s="29">
        <v>120</v>
      </c>
      <c r="K186" s="29">
        <v>4</v>
      </c>
      <c r="L186" s="29">
        <v>480</v>
      </c>
      <c r="M186" s="27" t="s">
        <v>49</v>
      </c>
      <c r="N186" s="28" t="s">
        <v>50</v>
      </c>
      <c r="O186" s="28"/>
      <c r="P186" s="28"/>
      <c r="Q186" s="26"/>
    </row>
    <row r="187" spans="1:17" ht="18.95" customHeight="1" x14ac:dyDescent="0.2">
      <c r="A187" s="26">
        <v>44202</v>
      </c>
      <c r="B187" s="27" t="s">
        <v>225</v>
      </c>
      <c r="C187" s="27" t="s">
        <v>226</v>
      </c>
      <c r="D187" s="27" t="s">
        <v>357</v>
      </c>
      <c r="E187" s="28" t="s">
        <v>228</v>
      </c>
      <c r="F187" s="28" t="s">
        <v>229</v>
      </c>
      <c r="G187" s="29">
        <v>-5</v>
      </c>
      <c r="H187" s="29">
        <v>4</v>
      </c>
      <c r="I187" s="29">
        <v>20</v>
      </c>
      <c r="J187" s="29">
        <v>125</v>
      </c>
      <c r="K187" s="29">
        <v>4</v>
      </c>
      <c r="L187" s="29">
        <v>500</v>
      </c>
      <c r="M187" s="27" t="s">
        <v>49</v>
      </c>
      <c r="N187" s="28" t="s">
        <v>50</v>
      </c>
      <c r="O187" s="28"/>
      <c r="P187" s="28"/>
      <c r="Q187" s="26"/>
    </row>
    <row r="188" spans="1:17" ht="18.95" customHeight="1" x14ac:dyDescent="0.2">
      <c r="A188" s="26">
        <v>44202</v>
      </c>
      <c r="B188" s="27" t="s">
        <v>225</v>
      </c>
      <c r="C188" s="27" t="s">
        <v>226</v>
      </c>
      <c r="D188" s="27" t="s">
        <v>357</v>
      </c>
      <c r="E188" s="28" t="s">
        <v>228</v>
      </c>
      <c r="F188" s="28" t="s">
        <v>229</v>
      </c>
      <c r="G188" s="29">
        <v>-20</v>
      </c>
      <c r="H188" s="29">
        <v>4</v>
      </c>
      <c r="I188" s="29">
        <v>80</v>
      </c>
      <c r="J188" s="29">
        <v>130</v>
      </c>
      <c r="K188" s="29">
        <v>4</v>
      </c>
      <c r="L188" s="29">
        <v>520</v>
      </c>
      <c r="M188" s="27" t="s">
        <v>49</v>
      </c>
      <c r="N188" s="28" t="s">
        <v>50</v>
      </c>
      <c r="O188" s="28"/>
      <c r="P188" s="28"/>
      <c r="Q188" s="26"/>
    </row>
    <row r="189" spans="1:17" ht="18.95" customHeight="1" x14ac:dyDescent="0.2">
      <c r="A189" s="26">
        <v>44201</v>
      </c>
      <c r="B189" s="27" t="s">
        <v>225</v>
      </c>
      <c r="C189" s="27" t="s">
        <v>226</v>
      </c>
      <c r="D189" s="27" t="s">
        <v>358</v>
      </c>
      <c r="E189" s="28" t="s">
        <v>238</v>
      </c>
      <c r="F189" s="28" t="s">
        <v>239</v>
      </c>
      <c r="G189" s="29">
        <v>150</v>
      </c>
      <c r="H189" s="29">
        <v>4</v>
      </c>
      <c r="I189" s="29">
        <v>600</v>
      </c>
      <c r="J189" s="29">
        <v>150</v>
      </c>
      <c r="K189" s="29">
        <v>4</v>
      </c>
      <c r="L189" s="29">
        <v>600</v>
      </c>
      <c r="M189" s="27" t="s">
        <v>49</v>
      </c>
      <c r="N189" s="28" t="s">
        <v>50</v>
      </c>
      <c r="O189" s="28"/>
      <c r="P189" s="28"/>
      <c r="Q189" s="26"/>
    </row>
    <row r="190" spans="1:17" x14ac:dyDescent="0.2">
      <c r="G190" s="30">
        <f>SUM(G2:G189)</f>
        <v>107</v>
      </c>
    </row>
  </sheetData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A084-BB5D-4923-A615-754ED099E61F}">
  <dimension ref="A1:Q170"/>
  <sheetViews>
    <sheetView showGridLines="0" workbookViewId="0">
      <selection sqref="A1:XFD1048576"/>
    </sheetView>
  </sheetViews>
  <sheetFormatPr baseColWidth="10" defaultRowHeight="12.75" x14ac:dyDescent="0.2"/>
  <cols>
    <col min="1" max="17" width="10.85546875" style="25" customWidth="1"/>
    <col min="18" max="256" width="11.42578125" style="25"/>
    <col min="257" max="257" width="4.28515625" style="25" customWidth="1"/>
    <col min="258" max="258" width="5" style="25" customWidth="1"/>
    <col min="259" max="259" width="5.5703125" style="25" customWidth="1"/>
    <col min="260" max="260" width="8" style="25" customWidth="1"/>
    <col min="261" max="261" width="7.140625" style="25" customWidth="1"/>
    <col min="262" max="262" width="8.7109375" style="25" customWidth="1"/>
    <col min="263" max="263" width="4" style="25" customWidth="1"/>
    <col min="264" max="264" width="5" style="25" customWidth="1"/>
    <col min="265" max="265" width="8.140625" style="25" customWidth="1"/>
    <col min="266" max="266" width="4.28515625" style="25" customWidth="1"/>
    <col min="267" max="267" width="5.7109375" style="25" customWidth="1"/>
    <col min="268" max="268" width="6" style="25" customWidth="1"/>
    <col min="269" max="269" width="3.140625" style="25" customWidth="1"/>
    <col min="270" max="270" width="7.7109375" style="25" customWidth="1"/>
    <col min="271" max="271" width="7.28515625" style="25" customWidth="1"/>
    <col min="272" max="272" width="3.85546875" style="25" customWidth="1"/>
    <col min="273" max="273" width="5.5703125" style="25" customWidth="1"/>
    <col min="274" max="512" width="11.42578125" style="25"/>
    <col min="513" max="513" width="4.28515625" style="25" customWidth="1"/>
    <col min="514" max="514" width="5" style="25" customWidth="1"/>
    <col min="515" max="515" width="5.5703125" style="25" customWidth="1"/>
    <col min="516" max="516" width="8" style="25" customWidth="1"/>
    <col min="517" max="517" width="7.140625" style="25" customWidth="1"/>
    <col min="518" max="518" width="8.7109375" style="25" customWidth="1"/>
    <col min="519" max="519" width="4" style="25" customWidth="1"/>
    <col min="520" max="520" width="5" style="25" customWidth="1"/>
    <col min="521" max="521" width="8.140625" style="25" customWidth="1"/>
    <col min="522" max="522" width="4.28515625" style="25" customWidth="1"/>
    <col min="523" max="523" width="5.7109375" style="25" customWidth="1"/>
    <col min="524" max="524" width="6" style="25" customWidth="1"/>
    <col min="525" max="525" width="3.140625" style="25" customWidth="1"/>
    <col min="526" max="526" width="7.7109375" style="25" customWidth="1"/>
    <col min="527" max="527" width="7.28515625" style="25" customWidth="1"/>
    <col min="528" max="528" width="3.85546875" style="25" customWidth="1"/>
    <col min="529" max="529" width="5.5703125" style="25" customWidth="1"/>
    <col min="530" max="768" width="11.42578125" style="25"/>
    <col min="769" max="769" width="4.28515625" style="25" customWidth="1"/>
    <col min="770" max="770" width="5" style="25" customWidth="1"/>
    <col min="771" max="771" width="5.5703125" style="25" customWidth="1"/>
    <col min="772" max="772" width="8" style="25" customWidth="1"/>
    <col min="773" max="773" width="7.140625" style="25" customWidth="1"/>
    <col min="774" max="774" width="8.7109375" style="25" customWidth="1"/>
    <col min="775" max="775" width="4" style="25" customWidth="1"/>
    <col min="776" max="776" width="5" style="25" customWidth="1"/>
    <col min="777" max="777" width="8.140625" style="25" customWidth="1"/>
    <col min="778" max="778" width="4.28515625" style="25" customWidth="1"/>
    <col min="779" max="779" width="5.7109375" style="25" customWidth="1"/>
    <col min="780" max="780" width="6" style="25" customWidth="1"/>
    <col min="781" max="781" width="3.140625" style="25" customWidth="1"/>
    <col min="782" max="782" width="7.7109375" style="25" customWidth="1"/>
    <col min="783" max="783" width="7.28515625" style="25" customWidth="1"/>
    <col min="784" max="784" width="3.85546875" style="25" customWidth="1"/>
    <col min="785" max="785" width="5.5703125" style="25" customWidth="1"/>
    <col min="786" max="1024" width="11.42578125" style="25"/>
    <col min="1025" max="1025" width="4.28515625" style="25" customWidth="1"/>
    <col min="1026" max="1026" width="5" style="25" customWidth="1"/>
    <col min="1027" max="1027" width="5.5703125" style="25" customWidth="1"/>
    <col min="1028" max="1028" width="8" style="25" customWidth="1"/>
    <col min="1029" max="1029" width="7.140625" style="25" customWidth="1"/>
    <col min="1030" max="1030" width="8.7109375" style="25" customWidth="1"/>
    <col min="1031" max="1031" width="4" style="25" customWidth="1"/>
    <col min="1032" max="1032" width="5" style="25" customWidth="1"/>
    <col min="1033" max="1033" width="8.140625" style="25" customWidth="1"/>
    <col min="1034" max="1034" width="4.28515625" style="25" customWidth="1"/>
    <col min="1035" max="1035" width="5.7109375" style="25" customWidth="1"/>
    <col min="1036" max="1036" width="6" style="25" customWidth="1"/>
    <col min="1037" max="1037" width="3.140625" style="25" customWidth="1"/>
    <col min="1038" max="1038" width="7.7109375" style="25" customWidth="1"/>
    <col min="1039" max="1039" width="7.28515625" style="25" customWidth="1"/>
    <col min="1040" max="1040" width="3.85546875" style="25" customWidth="1"/>
    <col min="1041" max="1041" width="5.5703125" style="25" customWidth="1"/>
    <col min="1042" max="1280" width="11.42578125" style="25"/>
    <col min="1281" max="1281" width="4.28515625" style="25" customWidth="1"/>
    <col min="1282" max="1282" width="5" style="25" customWidth="1"/>
    <col min="1283" max="1283" width="5.5703125" style="25" customWidth="1"/>
    <col min="1284" max="1284" width="8" style="25" customWidth="1"/>
    <col min="1285" max="1285" width="7.140625" style="25" customWidth="1"/>
    <col min="1286" max="1286" width="8.7109375" style="25" customWidth="1"/>
    <col min="1287" max="1287" width="4" style="25" customWidth="1"/>
    <col min="1288" max="1288" width="5" style="25" customWidth="1"/>
    <col min="1289" max="1289" width="8.140625" style="25" customWidth="1"/>
    <col min="1290" max="1290" width="4.28515625" style="25" customWidth="1"/>
    <col min="1291" max="1291" width="5.7109375" style="25" customWidth="1"/>
    <col min="1292" max="1292" width="6" style="25" customWidth="1"/>
    <col min="1293" max="1293" width="3.140625" style="25" customWidth="1"/>
    <col min="1294" max="1294" width="7.7109375" style="25" customWidth="1"/>
    <col min="1295" max="1295" width="7.28515625" style="25" customWidth="1"/>
    <col min="1296" max="1296" width="3.85546875" style="25" customWidth="1"/>
    <col min="1297" max="1297" width="5.5703125" style="25" customWidth="1"/>
    <col min="1298" max="1536" width="11.42578125" style="25"/>
    <col min="1537" max="1537" width="4.28515625" style="25" customWidth="1"/>
    <col min="1538" max="1538" width="5" style="25" customWidth="1"/>
    <col min="1539" max="1539" width="5.5703125" style="25" customWidth="1"/>
    <col min="1540" max="1540" width="8" style="25" customWidth="1"/>
    <col min="1541" max="1541" width="7.140625" style="25" customWidth="1"/>
    <col min="1542" max="1542" width="8.7109375" style="25" customWidth="1"/>
    <col min="1543" max="1543" width="4" style="25" customWidth="1"/>
    <col min="1544" max="1544" width="5" style="25" customWidth="1"/>
    <col min="1545" max="1545" width="8.140625" style="25" customWidth="1"/>
    <col min="1546" max="1546" width="4.28515625" style="25" customWidth="1"/>
    <col min="1547" max="1547" width="5.7109375" style="25" customWidth="1"/>
    <col min="1548" max="1548" width="6" style="25" customWidth="1"/>
    <col min="1549" max="1549" width="3.140625" style="25" customWidth="1"/>
    <col min="1550" max="1550" width="7.7109375" style="25" customWidth="1"/>
    <col min="1551" max="1551" width="7.28515625" style="25" customWidth="1"/>
    <col min="1552" max="1552" width="3.85546875" style="25" customWidth="1"/>
    <col min="1553" max="1553" width="5.5703125" style="25" customWidth="1"/>
    <col min="1554" max="1792" width="11.42578125" style="25"/>
    <col min="1793" max="1793" width="4.28515625" style="25" customWidth="1"/>
    <col min="1794" max="1794" width="5" style="25" customWidth="1"/>
    <col min="1795" max="1795" width="5.5703125" style="25" customWidth="1"/>
    <col min="1796" max="1796" width="8" style="25" customWidth="1"/>
    <col min="1797" max="1797" width="7.140625" style="25" customWidth="1"/>
    <col min="1798" max="1798" width="8.7109375" style="25" customWidth="1"/>
    <col min="1799" max="1799" width="4" style="25" customWidth="1"/>
    <col min="1800" max="1800" width="5" style="25" customWidth="1"/>
    <col min="1801" max="1801" width="8.140625" style="25" customWidth="1"/>
    <col min="1802" max="1802" width="4.28515625" style="25" customWidth="1"/>
    <col min="1803" max="1803" width="5.7109375" style="25" customWidth="1"/>
    <col min="1804" max="1804" width="6" style="25" customWidth="1"/>
    <col min="1805" max="1805" width="3.140625" style="25" customWidth="1"/>
    <col min="1806" max="1806" width="7.7109375" style="25" customWidth="1"/>
    <col min="1807" max="1807" width="7.28515625" style="25" customWidth="1"/>
    <col min="1808" max="1808" width="3.85546875" style="25" customWidth="1"/>
    <col min="1809" max="1809" width="5.5703125" style="25" customWidth="1"/>
    <col min="1810" max="2048" width="11.42578125" style="25"/>
    <col min="2049" max="2049" width="4.28515625" style="25" customWidth="1"/>
    <col min="2050" max="2050" width="5" style="25" customWidth="1"/>
    <col min="2051" max="2051" width="5.5703125" style="25" customWidth="1"/>
    <col min="2052" max="2052" width="8" style="25" customWidth="1"/>
    <col min="2053" max="2053" width="7.140625" style="25" customWidth="1"/>
    <col min="2054" max="2054" width="8.7109375" style="25" customWidth="1"/>
    <col min="2055" max="2055" width="4" style="25" customWidth="1"/>
    <col min="2056" max="2056" width="5" style="25" customWidth="1"/>
    <col min="2057" max="2057" width="8.140625" style="25" customWidth="1"/>
    <col min="2058" max="2058" width="4.28515625" style="25" customWidth="1"/>
    <col min="2059" max="2059" width="5.7109375" style="25" customWidth="1"/>
    <col min="2060" max="2060" width="6" style="25" customWidth="1"/>
    <col min="2061" max="2061" width="3.140625" style="25" customWidth="1"/>
    <col min="2062" max="2062" width="7.7109375" style="25" customWidth="1"/>
    <col min="2063" max="2063" width="7.28515625" style="25" customWidth="1"/>
    <col min="2064" max="2064" width="3.85546875" style="25" customWidth="1"/>
    <col min="2065" max="2065" width="5.5703125" style="25" customWidth="1"/>
    <col min="2066" max="2304" width="11.42578125" style="25"/>
    <col min="2305" max="2305" width="4.28515625" style="25" customWidth="1"/>
    <col min="2306" max="2306" width="5" style="25" customWidth="1"/>
    <col min="2307" max="2307" width="5.5703125" style="25" customWidth="1"/>
    <col min="2308" max="2308" width="8" style="25" customWidth="1"/>
    <col min="2309" max="2309" width="7.140625" style="25" customWidth="1"/>
    <col min="2310" max="2310" width="8.7109375" style="25" customWidth="1"/>
    <col min="2311" max="2311" width="4" style="25" customWidth="1"/>
    <col min="2312" max="2312" width="5" style="25" customWidth="1"/>
    <col min="2313" max="2313" width="8.140625" style="25" customWidth="1"/>
    <col min="2314" max="2314" width="4.28515625" style="25" customWidth="1"/>
    <col min="2315" max="2315" width="5.7109375" style="25" customWidth="1"/>
    <col min="2316" max="2316" width="6" style="25" customWidth="1"/>
    <col min="2317" max="2317" width="3.140625" style="25" customWidth="1"/>
    <col min="2318" max="2318" width="7.7109375" style="25" customWidth="1"/>
    <col min="2319" max="2319" width="7.28515625" style="25" customWidth="1"/>
    <col min="2320" max="2320" width="3.85546875" style="25" customWidth="1"/>
    <col min="2321" max="2321" width="5.5703125" style="25" customWidth="1"/>
    <col min="2322" max="2560" width="11.42578125" style="25"/>
    <col min="2561" max="2561" width="4.28515625" style="25" customWidth="1"/>
    <col min="2562" max="2562" width="5" style="25" customWidth="1"/>
    <col min="2563" max="2563" width="5.5703125" style="25" customWidth="1"/>
    <col min="2564" max="2564" width="8" style="25" customWidth="1"/>
    <col min="2565" max="2565" width="7.140625" style="25" customWidth="1"/>
    <col min="2566" max="2566" width="8.7109375" style="25" customWidth="1"/>
    <col min="2567" max="2567" width="4" style="25" customWidth="1"/>
    <col min="2568" max="2568" width="5" style="25" customWidth="1"/>
    <col min="2569" max="2569" width="8.140625" style="25" customWidth="1"/>
    <col min="2570" max="2570" width="4.28515625" style="25" customWidth="1"/>
    <col min="2571" max="2571" width="5.7109375" style="25" customWidth="1"/>
    <col min="2572" max="2572" width="6" style="25" customWidth="1"/>
    <col min="2573" max="2573" width="3.140625" style="25" customWidth="1"/>
    <col min="2574" max="2574" width="7.7109375" style="25" customWidth="1"/>
    <col min="2575" max="2575" width="7.28515625" style="25" customWidth="1"/>
    <col min="2576" max="2576" width="3.85546875" style="25" customWidth="1"/>
    <col min="2577" max="2577" width="5.5703125" style="25" customWidth="1"/>
    <col min="2578" max="2816" width="11.42578125" style="25"/>
    <col min="2817" max="2817" width="4.28515625" style="25" customWidth="1"/>
    <col min="2818" max="2818" width="5" style="25" customWidth="1"/>
    <col min="2819" max="2819" width="5.5703125" style="25" customWidth="1"/>
    <col min="2820" max="2820" width="8" style="25" customWidth="1"/>
    <col min="2821" max="2821" width="7.140625" style="25" customWidth="1"/>
    <col min="2822" max="2822" width="8.7109375" style="25" customWidth="1"/>
    <col min="2823" max="2823" width="4" style="25" customWidth="1"/>
    <col min="2824" max="2824" width="5" style="25" customWidth="1"/>
    <col min="2825" max="2825" width="8.140625" style="25" customWidth="1"/>
    <col min="2826" max="2826" width="4.28515625" style="25" customWidth="1"/>
    <col min="2827" max="2827" width="5.7109375" style="25" customWidth="1"/>
    <col min="2828" max="2828" width="6" style="25" customWidth="1"/>
    <col min="2829" max="2829" width="3.140625" style="25" customWidth="1"/>
    <col min="2830" max="2830" width="7.7109375" style="25" customWidth="1"/>
    <col min="2831" max="2831" width="7.28515625" style="25" customWidth="1"/>
    <col min="2832" max="2832" width="3.85546875" style="25" customWidth="1"/>
    <col min="2833" max="2833" width="5.5703125" style="25" customWidth="1"/>
    <col min="2834" max="3072" width="11.42578125" style="25"/>
    <col min="3073" max="3073" width="4.28515625" style="25" customWidth="1"/>
    <col min="3074" max="3074" width="5" style="25" customWidth="1"/>
    <col min="3075" max="3075" width="5.5703125" style="25" customWidth="1"/>
    <col min="3076" max="3076" width="8" style="25" customWidth="1"/>
    <col min="3077" max="3077" width="7.140625" style="25" customWidth="1"/>
    <col min="3078" max="3078" width="8.7109375" style="25" customWidth="1"/>
    <col min="3079" max="3079" width="4" style="25" customWidth="1"/>
    <col min="3080" max="3080" width="5" style="25" customWidth="1"/>
    <col min="3081" max="3081" width="8.140625" style="25" customWidth="1"/>
    <col min="3082" max="3082" width="4.28515625" style="25" customWidth="1"/>
    <col min="3083" max="3083" width="5.7109375" style="25" customWidth="1"/>
    <col min="3084" max="3084" width="6" style="25" customWidth="1"/>
    <col min="3085" max="3085" width="3.140625" style="25" customWidth="1"/>
    <col min="3086" max="3086" width="7.7109375" style="25" customWidth="1"/>
    <col min="3087" max="3087" width="7.28515625" style="25" customWidth="1"/>
    <col min="3088" max="3088" width="3.85546875" style="25" customWidth="1"/>
    <col min="3089" max="3089" width="5.5703125" style="25" customWidth="1"/>
    <col min="3090" max="3328" width="11.42578125" style="25"/>
    <col min="3329" max="3329" width="4.28515625" style="25" customWidth="1"/>
    <col min="3330" max="3330" width="5" style="25" customWidth="1"/>
    <col min="3331" max="3331" width="5.5703125" style="25" customWidth="1"/>
    <col min="3332" max="3332" width="8" style="25" customWidth="1"/>
    <col min="3333" max="3333" width="7.140625" style="25" customWidth="1"/>
    <col min="3334" max="3334" width="8.7109375" style="25" customWidth="1"/>
    <col min="3335" max="3335" width="4" style="25" customWidth="1"/>
    <col min="3336" max="3336" width="5" style="25" customWidth="1"/>
    <col min="3337" max="3337" width="8.140625" style="25" customWidth="1"/>
    <col min="3338" max="3338" width="4.28515625" style="25" customWidth="1"/>
    <col min="3339" max="3339" width="5.7109375" style="25" customWidth="1"/>
    <col min="3340" max="3340" width="6" style="25" customWidth="1"/>
    <col min="3341" max="3341" width="3.140625" style="25" customWidth="1"/>
    <col min="3342" max="3342" width="7.7109375" style="25" customWidth="1"/>
    <col min="3343" max="3343" width="7.28515625" style="25" customWidth="1"/>
    <col min="3344" max="3344" width="3.85546875" style="25" customWidth="1"/>
    <col min="3345" max="3345" width="5.5703125" style="25" customWidth="1"/>
    <col min="3346" max="3584" width="11.42578125" style="25"/>
    <col min="3585" max="3585" width="4.28515625" style="25" customWidth="1"/>
    <col min="3586" max="3586" width="5" style="25" customWidth="1"/>
    <col min="3587" max="3587" width="5.5703125" style="25" customWidth="1"/>
    <col min="3588" max="3588" width="8" style="25" customWidth="1"/>
    <col min="3589" max="3589" width="7.140625" style="25" customWidth="1"/>
    <col min="3590" max="3590" width="8.7109375" style="25" customWidth="1"/>
    <col min="3591" max="3591" width="4" style="25" customWidth="1"/>
    <col min="3592" max="3592" width="5" style="25" customWidth="1"/>
    <col min="3593" max="3593" width="8.140625" style="25" customWidth="1"/>
    <col min="3594" max="3594" width="4.28515625" style="25" customWidth="1"/>
    <col min="3595" max="3595" width="5.7109375" style="25" customWidth="1"/>
    <col min="3596" max="3596" width="6" style="25" customWidth="1"/>
    <col min="3597" max="3597" width="3.140625" style="25" customWidth="1"/>
    <col min="3598" max="3598" width="7.7109375" style="25" customWidth="1"/>
    <col min="3599" max="3599" width="7.28515625" style="25" customWidth="1"/>
    <col min="3600" max="3600" width="3.85546875" style="25" customWidth="1"/>
    <col min="3601" max="3601" width="5.5703125" style="25" customWidth="1"/>
    <col min="3602" max="3840" width="11.42578125" style="25"/>
    <col min="3841" max="3841" width="4.28515625" style="25" customWidth="1"/>
    <col min="3842" max="3842" width="5" style="25" customWidth="1"/>
    <col min="3843" max="3843" width="5.5703125" style="25" customWidth="1"/>
    <col min="3844" max="3844" width="8" style="25" customWidth="1"/>
    <col min="3845" max="3845" width="7.140625" style="25" customWidth="1"/>
    <col min="3846" max="3846" width="8.7109375" style="25" customWidth="1"/>
    <col min="3847" max="3847" width="4" style="25" customWidth="1"/>
    <col min="3848" max="3848" width="5" style="25" customWidth="1"/>
    <col min="3849" max="3849" width="8.140625" style="25" customWidth="1"/>
    <col min="3850" max="3850" width="4.28515625" style="25" customWidth="1"/>
    <col min="3851" max="3851" width="5.7109375" style="25" customWidth="1"/>
    <col min="3852" max="3852" width="6" style="25" customWidth="1"/>
    <col min="3853" max="3853" width="3.140625" style="25" customWidth="1"/>
    <col min="3854" max="3854" width="7.7109375" style="25" customWidth="1"/>
    <col min="3855" max="3855" width="7.28515625" style="25" customWidth="1"/>
    <col min="3856" max="3856" width="3.85546875" style="25" customWidth="1"/>
    <col min="3857" max="3857" width="5.5703125" style="25" customWidth="1"/>
    <col min="3858" max="4096" width="11.42578125" style="25"/>
    <col min="4097" max="4097" width="4.28515625" style="25" customWidth="1"/>
    <col min="4098" max="4098" width="5" style="25" customWidth="1"/>
    <col min="4099" max="4099" width="5.5703125" style="25" customWidth="1"/>
    <col min="4100" max="4100" width="8" style="25" customWidth="1"/>
    <col min="4101" max="4101" width="7.140625" style="25" customWidth="1"/>
    <col min="4102" max="4102" width="8.7109375" style="25" customWidth="1"/>
    <col min="4103" max="4103" width="4" style="25" customWidth="1"/>
    <col min="4104" max="4104" width="5" style="25" customWidth="1"/>
    <col min="4105" max="4105" width="8.140625" style="25" customWidth="1"/>
    <col min="4106" max="4106" width="4.28515625" style="25" customWidth="1"/>
    <col min="4107" max="4107" width="5.7109375" style="25" customWidth="1"/>
    <col min="4108" max="4108" width="6" style="25" customWidth="1"/>
    <col min="4109" max="4109" width="3.140625" style="25" customWidth="1"/>
    <col min="4110" max="4110" width="7.7109375" style="25" customWidth="1"/>
    <col min="4111" max="4111" width="7.28515625" style="25" customWidth="1"/>
    <col min="4112" max="4112" width="3.85546875" style="25" customWidth="1"/>
    <col min="4113" max="4113" width="5.5703125" style="25" customWidth="1"/>
    <col min="4114" max="4352" width="11.42578125" style="25"/>
    <col min="4353" max="4353" width="4.28515625" style="25" customWidth="1"/>
    <col min="4354" max="4354" width="5" style="25" customWidth="1"/>
    <col min="4355" max="4355" width="5.5703125" style="25" customWidth="1"/>
    <col min="4356" max="4356" width="8" style="25" customWidth="1"/>
    <col min="4357" max="4357" width="7.140625" style="25" customWidth="1"/>
    <col min="4358" max="4358" width="8.7109375" style="25" customWidth="1"/>
    <col min="4359" max="4359" width="4" style="25" customWidth="1"/>
    <col min="4360" max="4360" width="5" style="25" customWidth="1"/>
    <col min="4361" max="4361" width="8.140625" style="25" customWidth="1"/>
    <col min="4362" max="4362" width="4.28515625" style="25" customWidth="1"/>
    <col min="4363" max="4363" width="5.7109375" style="25" customWidth="1"/>
    <col min="4364" max="4364" width="6" style="25" customWidth="1"/>
    <col min="4365" max="4365" width="3.140625" style="25" customWidth="1"/>
    <col min="4366" max="4366" width="7.7109375" style="25" customWidth="1"/>
    <col min="4367" max="4367" width="7.28515625" style="25" customWidth="1"/>
    <col min="4368" max="4368" width="3.85546875" style="25" customWidth="1"/>
    <col min="4369" max="4369" width="5.5703125" style="25" customWidth="1"/>
    <col min="4370" max="4608" width="11.42578125" style="25"/>
    <col min="4609" max="4609" width="4.28515625" style="25" customWidth="1"/>
    <col min="4610" max="4610" width="5" style="25" customWidth="1"/>
    <col min="4611" max="4611" width="5.5703125" style="25" customWidth="1"/>
    <col min="4612" max="4612" width="8" style="25" customWidth="1"/>
    <col min="4613" max="4613" width="7.140625" style="25" customWidth="1"/>
    <col min="4614" max="4614" width="8.7109375" style="25" customWidth="1"/>
    <col min="4615" max="4615" width="4" style="25" customWidth="1"/>
    <col min="4616" max="4616" width="5" style="25" customWidth="1"/>
    <col min="4617" max="4617" width="8.140625" style="25" customWidth="1"/>
    <col min="4618" max="4618" width="4.28515625" style="25" customWidth="1"/>
    <col min="4619" max="4619" width="5.7109375" style="25" customWidth="1"/>
    <col min="4620" max="4620" width="6" style="25" customWidth="1"/>
    <col min="4621" max="4621" width="3.140625" style="25" customWidth="1"/>
    <col min="4622" max="4622" width="7.7109375" style="25" customWidth="1"/>
    <col min="4623" max="4623" width="7.28515625" style="25" customWidth="1"/>
    <col min="4624" max="4624" width="3.85546875" style="25" customWidth="1"/>
    <col min="4625" max="4625" width="5.5703125" style="25" customWidth="1"/>
    <col min="4626" max="4864" width="11.42578125" style="25"/>
    <col min="4865" max="4865" width="4.28515625" style="25" customWidth="1"/>
    <col min="4866" max="4866" width="5" style="25" customWidth="1"/>
    <col min="4867" max="4867" width="5.5703125" style="25" customWidth="1"/>
    <col min="4868" max="4868" width="8" style="25" customWidth="1"/>
    <col min="4869" max="4869" width="7.140625" style="25" customWidth="1"/>
    <col min="4870" max="4870" width="8.7109375" style="25" customWidth="1"/>
    <col min="4871" max="4871" width="4" style="25" customWidth="1"/>
    <col min="4872" max="4872" width="5" style="25" customWidth="1"/>
    <col min="4873" max="4873" width="8.140625" style="25" customWidth="1"/>
    <col min="4874" max="4874" width="4.28515625" style="25" customWidth="1"/>
    <col min="4875" max="4875" width="5.7109375" style="25" customWidth="1"/>
    <col min="4876" max="4876" width="6" style="25" customWidth="1"/>
    <col min="4877" max="4877" width="3.140625" style="25" customWidth="1"/>
    <col min="4878" max="4878" width="7.7109375" style="25" customWidth="1"/>
    <col min="4879" max="4879" width="7.28515625" style="25" customWidth="1"/>
    <col min="4880" max="4880" width="3.85546875" style="25" customWidth="1"/>
    <col min="4881" max="4881" width="5.5703125" style="25" customWidth="1"/>
    <col min="4882" max="5120" width="11.42578125" style="25"/>
    <col min="5121" max="5121" width="4.28515625" style="25" customWidth="1"/>
    <col min="5122" max="5122" width="5" style="25" customWidth="1"/>
    <col min="5123" max="5123" width="5.5703125" style="25" customWidth="1"/>
    <col min="5124" max="5124" width="8" style="25" customWidth="1"/>
    <col min="5125" max="5125" width="7.140625" style="25" customWidth="1"/>
    <col min="5126" max="5126" width="8.7109375" style="25" customWidth="1"/>
    <col min="5127" max="5127" width="4" style="25" customWidth="1"/>
    <col min="5128" max="5128" width="5" style="25" customWidth="1"/>
    <col min="5129" max="5129" width="8.140625" style="25" customWidth="1"/>
    <col min="5130" max="5130" width="4.28515625" style="25" customWidth="1"/>
    <col min="5131" max="5131" width="5.7109375" style="25" customWidth="1"/>
    <col min="5132" max="5132" width="6" style="25" customWidth="1"/>
    <col min="5133" max="5133" width="3.140625" style="25" customWidth="1"/>
    <col min="5134" max="5134" width="7.7109375" style="25" customWidth="1"/>
    <col min="5135" max="5135" width="7.28515625" style="25" customWidth="1"/>
    <col min="5136" max="5136" width="3.85546875" style="25" customWidth="1"/>
    <col min="5137" max="5137" width="5.5703125" style="25" customWidth="1"/>
    <col min="5138" max="5376" width="11.42578125" style="25"/>
    <col min="5377" max="5377" width="4.28515625" style="25" customWidth="1"/>
    <col min="5378" max="5378" width="5" style="25" customWidth="1"/>
    <col min="5379" max="5379" width="5.5703125" style="25" customWidth="1"/>
    <col min="5380" max="5380" width="8" style="25" customWidth="1"/>
    <col min="5381" max="5381" width="7.140625" style="25" customWidth="1"/>
    <col min="5382" max="5382" width="8.7109375" style="25" customWidth="1"/>
    <col min="5383" max="5383" width="4" style="25" customWidth="1"/>
    <col min="5384" max="5384" width="5" style="25" customWidth="1"/>
    <col min="5385" max="5385" width="8.140625" style="25" customWidth="1"/>
    <col min="5386" max="5386" width="4.28515625" style="25" customWidth="1"/>
    <col min="5387" max="5387" width="5.7109375" style="25" customWidth="1"/>
    <col min="5388" max="5388" width="6" style="25" customWidth="1"/>
    <col min="5389" max="5389" width="3.140625" style="25" customWidth="1"/>
    <col min="5390" max="5390" width="7.7109375" style="25" customWidth="1"/>
    <col min="5391" max="5391" width="7.28515625" style="25" customWidth="1"/>
    <col min="5392" max="5392" width="3.85546875" style="25" customWidth="1"/>
    <col min="5393" max="5393" width="5.5703125" style="25" customWidth="1"/>
    <col min="5394" max="5632" width="11.42578125" style="25"/>
    <col min="5633" max="5633" width="4.28515625" style="25" customWidth="1"/>
    <col min="5634" max="5634" width="5" style="25" customWidth="1"/>
    <col min="5635" max="5635" width="5.5703125" style="25" customWidth="1"/>
    <col min="5636" max="5636" width="8" style="25" customWidth="1"/>
    <col min="5637" max="5637" width="7.140625" style="25" customWidth="1"/>
    <col min="5638" max="5638" width="8.7109375" style="25" customWidth="1"/>
    <col min="5639" max="5639" width="4" style="25" customWidth="1"/>
    <col min="5640" max="5640" width="5" style="25" customWidth="1"/>
    <col min="5641" max="5641" width="8.140625" style="25" customWidth="1"/>
    <col min="5642" max="5642" width="4.28515625" style="25" customWidth="1"/>
    <col min="5643" max="5643" width="5.7109375" style="25" customWidth="1"/>
    <col min="5644" max="5644" width="6" style="25" customWidth="1"/>
    <col min="5645" max="5645" width="3.140625" style="25" customWidth="1"/>
    <col min="5646" max="5646" width="7.7109375" style="25" customWidth="1"/>
    <col min="5647" max="5647" width="7.28515625" style="25" customWidth="1"/>
    <col min="5648" max="5648" width="3.85546875" style="25" customWidth="1"/>
    <col min="5649" max="5649" width="5.5703125" style="25" customWidth="1"/>
    <col min="5650" max="5888" width="11.42578125" style="25"/>
    <col min="5889" max="5889" width="4.28515625" style="25" customWidth="1"/>
    <col min="5890" max="5890" width="5" style="25" customWidth="1"/>
    <col min="5891" max="5891" width="5.5703125" style="25" customWidth="1"/>
    <col min="5892" max="5892" width="8" style="25" customWidth="1"/>
    <col min="5893" max="5893" width="7.140625" style="25" customWidth="1"/>
    <col min="5894" max="5894" width="8.7109375" style="25" customWidth="1"/>
    <col min="5895" max="5895" width="4" style="25" customWidth="1"/>
    <col min="5896" max="5896" width="5" style="25" customWidth="1"/>
    <col min="5897" max="5897" width="8.140625" style="25" customWidth="1"/>
    <col min="5898" max="5898" width="4.28515625" style="25" customWidth="1"/>
    <col min="5899" max="5899" width="5.7109375" style="25" customWidth="1"/>
    <col min="5900" max="5900" width="6" style="25" customWidth="1"/>
    <col min="5901" max="5901" width="3.140625" style="25" customWidth="1"/>
    <col min="5902" max="5902" width="7.7109375" style="25" customWidth="1"/>
    <col min="5903" max="5903" width="7.28515625" style="25" customWidth="1"/>
    <col min="5904" max="5904" width="3.85546875" style="25" customWidth="1"/>
    <col min="5905" max="5905" width="5.5703125" style="25" customWidth="1"/>
    <col min="5906" max="6144" width="11.42578125" style="25"/>
    <col min="6145" max="6145" width="4.28515625" style="25" customWidth="1"/>
    <col min="6146" max="6146" width="5" style="25" customWidth="1"/>
    <col min="6147" max="6147" width="5.5703125" style="25" customWidth="1"/>
    <col min="6148" max="6148" width="8" style="25" customWidth="1"/>
    <col min="6149" max="6149" width="7.140625" style="25" customWidth="1"/>
    <col min="6150" max="6150" width="8.7109375" style="25" customWidth="1"/>
    <col min="6151" max="6151" width="4" style="25" customWidth="1"/>
    <col min="6152" max="6152" width="5" style="25" customWidth="1"/>
    <col min="6153" max="6153" width="8.140625" style="25" customWidth="1"/>
    <col min="6154" max="6154" width="4.28515625" style="25" customWidth="1"/>
    <col min="6155" max="6155" width="5.7109375" style="25" customWidth="1"/>
    <col min="6156" max="6156" width="6" style="25" customWidth="1"/>
    <col min="6157" max="6157" width="3.140625" style="25" customWidth="1"/>
    <col min="6158" max="6158" width="7.7109375" style="25" customWidth="1"/>
    <col min="6159" max="6159" width="7.28515625" style="25" customWidth="1"/>
    <col min="6160" max="6160" width="3.85546875" style="25" customWidth="1"/>
    <col min="6161" max="6161" width="5.5703125" style="25" customWidth="1"/>
    <col min="6162" max="6400" width="11.42578125" style="25"/>
    <col min="6401" max="6401" width="4.28515625" style="25" customWidth="1"/>
    <col min="6402" max="6402" width="5" style="25" customWidth="1"/>
    <col min="6403" max="6403" width="5.5703125" style="25" customWidth="1"/>
    <col min="6404" max="6404" width="8" style="25" customWidth="1"/>
    <col min="6405" max="6405" width="7.140625" style="25" customWidth="1"/>
    <col min="6406" max="6406" width="8.7109375" style="25" customWidth="1"/>
    <col min="6407" max="6407" width="4" style="25" customWidth="1"/>
    <col min="6408" max="6408" width="5" style="25" customWidth="1"/>
    <col min="6409" max="6409" width="8.140625" style="25" customWidth="1"/>
    <col min="6410" max="6410" width="4.28515625" style="25" customWidth="1"/>
    <col min="6411" max="6411" width="5.7109375" style="25" customWidth="1"/>
    <col min="6412" max="6412" width="6" style="25" customWidth="1"/>
    <col min="6413" max="6413" width="3.140625" style="25" customWidth="1"/>
    <col min="6414" max="6414" width="7.7109375" style="25" customWidth="1"/>
    <col min="6415" max="6415" width="7.28515625" style="25" customWidth="1"/>
    <col min="6416" max="6416" width="3.85546875" style="25" customWidth="1"/>
    <col min="6417" max="6417" width="5.5703125" style="25" customWidth="1"/>
    <col min="6418" max="6656" width="11.42578125" style="25"/>
    <col min="6657" max="6657" width="4.28515625" style="25" customWidth="1"/>
    <col min="6658" max="6658" width="5" style="25" customWidth="1"/>
    <col min="6659" max="6659" width="5.5703125" style="25" customWidth="1"/>
    <col min="6660" max="6660" width="8" style="25" customWidth="1"/>
    <col min="6661" max="6661" width="7.140625" style="25" customWidth="1"/>
    <col min="6662" max="6662" width="8.7109375" style="25" customWidth="1"/>
    <col min="6663" max="6663" width="4" style="25" customWidth="1"/>
    <col min="6664" max="6664" width="5" style="25" customWidth="1"/>
    <col min="6665" max="6665" width="8.140625" style="25" customWidth="1"/>
    <col min="6666" max="6666" width="4.28515625" style="25" customWidth="1"/>
    <col min="6667" max="6667" width="5.7109375" style="25" customWidth="1"/>
    <col min="6668" max="6668" width="6" style="25" customWidth="1"/>
    <col min="6669" max="6669" width="3.140625" style="25" customWidth="1"/>
    <col min="6670" max="6670" width="7.7109375" style="25" customWidth="1"/>
    <col min="6671" max="6671" width="7.28515625" style="25" customWidth="1"/>
    <col min="6672" max="6672" width="3.85546875" style="25" customWidth="1"/>
    <col min="6673" max="6673" width="5.5703125" style="25" customWidth="1"/>
    <col min="6674" max="6912" width="11.42578125" style="25"/>
    <col min="6913" max="6913" width="4.28515625" style="25" customWidth="1"/>
    <col min="6914" max="6914" width="5" style="25" customWidth="1"/>
    <col min="6915" max="6915" width="5.5703125" style="25" customWidth="1"/>
    <col min="6916" max="6916" width="8" style="25" customWidth="1"/>
    <col min="6917" max="6917" width="7.140625" style="25" customWidth="1"/>
    <col min="6918" max="6918" width="8.7109375" style="25" customWidth="1"/>
    <col min="6919" max="6919" width="4" style="25" customWidth="1"/>
    <col min="6920" max="6920" width="5" style="25" customWidth="1"/>
    <col min="6921" max="6921" width="8.140625" style="25" customWidth="1"/>
    <col min="6922" max="6922" width="4.28515625" style="25" customWidth="1"/>
    <col min="6923" max="6923" width="5.7109375" style="25" customWidth="1"/>
    <col min="6924" max="6924" width="6" style="25" customWidth="1"/>
    <col min="6925" max="6925" width="3.140625" style="25" customWidth="1"/>
    <col min="6926" max="6926" width="7.7109375" style="25" customWidth="1"/>
    <col min="6927" max="6927" width="7.28515625" style="25" customWidth="1"/>
    <col min="6928" max="6928" width="3.85546875" style="25" customWidth="1"/>
    <col min="6929" max="6929" width="5.5703125" style="25" customWidth="1"/>
    <col min="6930" max="7168" width="11.42578125" style="25"/>
    <col min="7169" max="7169" width="4.28515625" style="25" customWidth="1"/>
    <col min="7170" max="7170" width="5" style="25" customWidth="1"/>
    <col min="7171" max="7171" width="5.5703125" style="25" customWidth="1"/>
    <col min="7172" max="7172" width="8" style="25" customWidth="1"/>
    <col min="7173" max="7173" width="7.140625" style="25" customWidth="1"/>
    <col min="7174" max="7174" width="8.7109375" style="25" customWidth="1"/>
    <col min="7175" max="7175" width="4" style="25" customWidth="1"/>
    <col min="7176" max="7176" width="5" style="25" customWidth="1"/>
    <col min="7177" max="7177" width="8.140625" style="25" customWidth="1"/>
    <col min="7178" max="7178" width="4.28515625" style="25" customWidth="1"/>
    <col min="7179" max="7179" width="5.7109375" style="25" customWidth="1"/>
    <col min="7180" max="7180" width="6" style="25" customWidth="1"/>
    <col min="7181" max="7181" width="3.140625" style="25" customWidth="1"/>
    <col min="7182" max="7182" width="7.7109375" style="25" customWidth="1"/>
    <col min="7183" max="7183" width="7.28515625" style="25" customWidth="1"/>
    <col min="7184" max="7184" width="3.85546875" style="25" customWidth="1"/>
    <col min="7185" max="7185" width="5.5703125" style="25" customWidth="1"/>
    <col min="7186" max="7424" width="11.42578125" style="25"/>
    <col min="7425" max="7425" width="4.28515625" style="25" customWidth="1"/>
    <col min="7426" max="7426" width="5" style="25" customWidth="1"/>
    <col min="7427" max="7427" width="5.5703125" style="25" customWidth="1"/>
    <col min="7428" max="7428" width="8" style="25" customWidth="1"/>
    <col min="7429" max="7429" width="7.140625" style="25" customWidth="1"/>
    <col min="7430" max="7430" width="8.7109375" style="25" customWidth="1"/>
    <col min="7431" max="7431" width="4" style="25" customWidth="1"/>
    <col min="7432" max="7432" width="5" style="25" customWidth="1"/>
    <col min="7433" max="7433" width="8.140625" style="25" customWidth="1"/>
    <col min="7434" max="7434" width="4.28515625" style="25" customWidth="1"/>
    <col min="7435" max="7435" width="5.7109375" style="25" customWidth="1"/>
    <col min="7436" max="7436" width="6" style="25" customWidth="1"/>
    <col min="7437" max="7437" width="3.140625" style="25" customWidth="1"/>
    <col min="7438" max="7438" width="7.7109375" style="25" customWidth="1"/>
    <col min="7439" max="7439" width="7.28515625" style="25" customWidth="1"/>
    <col min="7440" max="7440" width="3.85546875" style="25" customWidth="1"/>
    <col min="7441" max="7441" width="5.5703125" style="25" customWidth="1"/>
    <col min="7442" max="7680" width="11.42578125" style="25"/>
    <col min="7681" max="7681" width="4.28515625" style="25" customWidth="1"/>
    <col min="7682" max="7682" width="5" style="25" customWidth="1"/>
    <col min="7683" max="7683" width="5.5703125" style="25" customWidth="1"/>
    <col min="7684" max="7684" width="8" style="25" customWidth="1"/>
    <col min="7685" max="7685" width="7.140625" style="25" customWidth="1"/>
    <col min="7686" max="7686" width="8.7109375" style="25" customWidth="1"/>
    <col min="7687" max="7687" width="4" style="25" customWidth="1"/>
    <col min="7688" max="7688" width="5" style="25" customWidth="1"/>
    <col min="7689" max="7689" width="8.140625" style="25" customWidth="1"/>
    <col min="7690" max="7690" width="4.28515625" style="25" customWidth="1"/>
    <col min="7691" max="7691" width="5.7109375" style="25" customWidth="1"/>
    <col min="7692" max="7692" width="6" style="25" customWidth="1"/>
    <col min="7693" max="7693" width="3.140625" style="25" customWidth="1"/>
    <col min="7694" max="7694" width="7.7109375" style="25" customWidth="1"/>
    <col min="7695" max="7695" width="7.28515625" style="25" customWidth="1"/>
    <col min="7696" max="7696" width="3.85546875" style="25" customWidth="1"/>
    <col min="7697" max="7697" width="5.5703125" style="25" customWidth="1"/>
    <col min="7698" max="7936" width="11.42578125" style="25"/>
    <col min="7937" max="7937" width="4.28515625" style="25" customWidth="1"/>
    <col min="7938" max="7938" width="5" style="25" customWidth="1"/>
    <col min="7939" max="7939" width="5.5703125" style="25" customWidth="1"/>
    <col min="7940" max="7940" width="8" style="25" customWidth="1"/>
    <col min="7941" max="7941" width="7.140625" style="25" customWidth="1"/>
    <col min="7942" max="7942" width="8.7109375" style="25" customWidth="1"/>
    <col min="7943" max="7943" width="4" style="25" customWidth="1"/>
    <col min="7944" max="7944" width="5" style="25" customWidth="1"/>
    <col min="7945" max="7945" width="8.140625" style="25" customWidth="1"/>
    <col min="7946" max="7946" width="4.28515625" style="25" customWidth="1"/>
    <col min="7947" max="7947" width="5.7109375" style="25" customWidth="1"/>
    <col min="7948" max="7948" width="6" style="25" customWidth="1"/>
    <col min="7949" max="7949" width="3.140625" style="25" customWidth="1"/>
    <col min="7950" max="7950" width="7.7109375" style="25" customWidth="1"/>
    <col min="7951" max="7951" width="7.28515625" style="25" customWidth="1"/>
    <col min="7952" max="7952" width="3.85546875" style="25" customWidth="1"/>
    <col min="7953" max="7953" width="5.5703125" style="25" customWidth="1"/>
    <col min="7954" max="8192" width="11.42578125" style="25"/>
    <col min="8193" max="8193" width="4.28515625" style="25" customWidth="1"/>
    <col min="8194" max="8194" width="5" style="25" customWidth="1"/>
    <col min="8195" max="8195" width="5.5703125" style="25" customWidth="1"/>
    <col min="8196" max="8196" width="8" style="25" customWidth="1"/>
    <col min="8197" max="8197" width="7.140625" style="25" customWidth="1"/>
    <col min="8198" max="8198" width="8.7109375" style="25" customWidth="1"/>
    <col min="8199" max="8199" width="4" style="25" customWidth="1"/>
    <col min="8200" max="8200" width="5" style="25" customWidth="1"/>
    <col min="8201" max="8201" width="8.140625" style="25" customWidth="1"/>
    <col min="8202" max="8202" width="4.28515625" style="25" customWidth="1"/>
    <col min="8203" max="8203" width="5.7109375" style="25" customWidth="1"/>
    <col min="8204" max="8204" width="6" style="25" customWidth="1"/>
    <col min="8205" max="8205" width="3.140625" style="25" customWidth="1"/>
    <col min="8206" max="8206" width="7.7109375" style="25" customWidth="1"/>
    <col min="8207" max="8207" width="7.28515625" style="25" customWidth="1"/>
    <col min="8208" max="8208" width="3.85546875" style="25" customWidth="1"/>
    <col min="8209" max="8209" width="5.5703125" style="25" customWidth="1"/>
    <col min="8210" max="8448" width="11.42578125" style="25"/>
    <col min="8449" max="8449" width="4.28515625" style="25" customWidth="1"/>
    <col min="8450" max="8450" width="5" style="25" customWidth="1"/>
    <col min="8451" max="8451" width="5.5703125" style="25" customWidth="1"/>
    <col min="8452" max="8452" width="8" style="25" customWidth="1"/>
    <col min="8453" max="8453" width="7.140625" style="25" customWidth="1"/>
    <col min="8454" max="8454" width="8.7109375" style="25" customWidth="1"/>
    <col min="8455" max="8455" width="4" style="25" customWidth="1"/>
    <col min="8456" max="8456" width="5" style="25" customWidth="1"/>
    <col min="8457" max="8457" width="8.140625" style="25" customWidth="1"/>
    <col min="8458" max="8458" width="4.28515625" style="25" customWidth="1"/>
    <col min="8459" max="8459" width="5.7109375" style="25" customWidth="1"/>
    <col min="8460" max="8460" width="6" style="25" customWidth="1"/>
    <col min="8461" max="8461" width="3.140625" style="25" customWidth="1"/>
    <col min="8462" max="8462" width="7.7109375" style="25" customWidth="1"/>
    <col min="8463" max="8463" width="7.28515625" style="25" customWidth="1"/>
    <col min="8464" max="8464" width="3.85546875" style="25" customWidth="1"/>
    <col min="8465" max="8465" width="5.5703125" style="25" customWidth="1"/>
    <col min="8466" max="8704" width="11.42578125" style="25"/>
    <col min="8705" max="8705" width="4.28515625" style="25" customWidth="1"/>
    <col min="8706" max="8706" width="5" style="25" customWidth="1"/>
    <col min="8707" max="8707" width="5.5703125" style="25" customWidth="1"/>
    <col min="8708" max="8708" width="8" style="25" customWidth="1"/>
    <col min="8709" max="8709" width="7.140625" style="25" customWidth="1"/>
    <col min="8710" max="8710" width="8.7109375" style="25" customWidth="1"/>
    <col min="8711" max="8711" width="4" style="25" customWidth="1"/>
    <col min="8712" max="8712" width="5" style="25" customWidth="1"/>
    <col min="8713" max="8713" width="8.140625" style="25" customWidth="1"/>
    <col min="8714" max="8714" width="4.28515625" style="25" customWidth="1"/>
    <col min="8715" max="8715" width="5.7109375" style="25" customWidth="1"/>
    <col min="8716" max="8716" width="6" style="25" customWidth="1"/>
    <col min="8717" max="8717" width="3.140625" style="25" customWidth="1"/>
    <col min="8718" max="8718" width="7.7109375" style="25" customWidth="1"/>
    <col min="8719" max="8719" width="7.28515625" style="25" customWidth="1"/>
    <col min="8720" max="8720" width="3.85546875" style="25" customWidth="1"/>
    <col min="8721" max="8721" width="5.5703125" style="25" customWidth="1"/>
    <col min="8722" max="8960" width="11.42578125" style="25"/>
    <col min="8961" max="8961" width="4.28515625" style="25" customWidth="1"/>
    <col min="8962" max="8962" width="5" style="25" customWidth="1"/>
    <col min="8963" max="8963" width="5.5703125" style="25" customWidth="1"/>
    <col min="8964" max="8964" width="8" style="25" customWidth="1"/>
    <col min="8965" max="8965" width="7.140625" style="25" customWidth="1"/>
    <col min="8966" max="8966" width="8.7109375" style="25" customWidth="1"/>
    <col min="8967" max="8967" width="4" style="25" customWidth="1"/>
    <col min="8968" max="8968" width="5" style="25" customWidth="1"/>
    <col min="8969" max="8969" width="8.140625" style="25" customWidth="1"/>
    <col min="8970" max="8970" width="4.28515625" style="25" customWidth="1"/>
    <col min="8971" max="8971" width="5.7109375" style="25" customWidth="1"/>
    <col min="8972" max="8972" width="6" style="25" customWidth="1"/>
    <col min="8973" max="8973" width="3.140625" style="25" customWidth="1"/>
    <col min="8974" max="8974" width="7.7109375" style="25" customWidth="1"/>
    <col min="8975" max="8975" width="7.28515625" style="25" customWidth="1"/>
    <col min="8976" max="8976" width="3.85546875" style="25" customWidth="1"/>
    <col min="8977" max="8977" width="5.5703125" style="25" customWidth="1"/>
    <col min="8978" max="9216" width="11.42578125" style="25"/>
    <col min="9217" max="9217" width="4.28515625" style="25" customWidth="1"/>
    <col min="9218" max="9218" width="5" style="25" customWidth="1"/>
    <col min="9219" max="9219" width="5.5703125" style="25" customWidth="1"/>
    <col min="9220" max="9220" width="8" style="25" customWidth="1"/>
    <col min="9221" max="9221" width="7.140625" style="25" customWidth="1"/>
    <col min="9222" max="9222" width="8.7109375" style="25" customWidth="1"/>
    <col min="9223" max="9223" width="4" style="25" customWidth="1"/>
    <col min="9224" max="9224" width="5" style="25" customWidth="1"/>
    <col min="9225" max="9225" width="8.140625" style="25" customWidth="1"/>
    <col min="9226" max="9226" width="4.28515625" style="25" customWidth="1"/>
    <col min="9227" max="9227" width="5.7109375" style="25" customWidth="1"/>
    <col min="9228" max="9228" width="6" style="25" customWidth="1"/>
    <col min="9229" max="9229" width="3.140625" style="25" customWidth="1"/>
    <col min="9230" max="9230" width="7.7109375" style="25" customWidth="1"/>
    <col min="9231" max="9231" width="7.28515625" style="25" customWidth="1"/>
    <col min="9232" max="9232" width="3.85546875" style="25" customWidth="1"/>
    <col min="9233" max="9233" width="5.5703125" style="25" customWidth="1"/>
    <col min="9234" max="9472" width="11.42578125" style="25"/>
    <col min="9473" max="9473" width="4.28515625" style="25" customWidth="1"/>
    <col min="9474" max="9474" width="5" style="25" customWidth="1"/>
    <col min="9475" max="9475" width="5.5703125" style="25" customWidth="1"/>
    <col min="9476" max="9476" width="8" style="25" customWidth="1"/>
    <col min="9477" max="9477" width="7.140625" style="25" customWidth="1"/>
    <col min="9478" max="9478" width="8.7109375" style="25" customWidth="1"/>
    <col min="9479" max="9479" width="4" style="25" customWidth="1"/>
    <col min="9480" max="9480" width="5" style="25" customWidth="1"/>
    <col min="9481" max="9481" width="8.140625" style="25" customWidth="1"/>
    <col min="9482" max="9482" width="4.28515625" style="25" customWidth="1"/>
    <col min="9483" max="9483" width="5.7109375" style="25" customWidth="1"/>
    <col min="9484" max="9484" width="6" style="25" customWidth="1"/>
    <col min="9485" max="9485" width="3.140625" style="25" customWidth="1"/>
    <col min="9486" max="9486" width="7.7109375" style="25" customWidth="1"/>
    <col min="9487" max="9487" width="7.28515625" style="25" customWidth="1"/>
    <col min="9488" max="9488" width="3.85546875" style="25" customWidth="1"/>
    <col min="9489" max="9489" width="5.5703125" style="25" customWidth="1"/>
    <col min="9490" max="9728" width="11.42578125" style="25"/>
    <col min="9729" max="9729" width="4.28515625" style="25" customWidth="1"/>
    <col min="9730" max="9730" width="5" style="25" customWidth="1"/>
    <col min="9731" max="9731" width="5.5703125" style="25" customWidth="1"/>
    <col min="9732" max="9732" width="8" style="25" customWidth="1"/>
    <col min="9733" max="9733" width="7.140625" style="25" customWidth="1"/>
    <col min="9734" max="9734" width="8.7109375" style="25" customWidth="1"/>
    <col min="9735" max="9735" width="4" style="25" customWidth="1"/>
    <col min="9736" max="9736" width="5" style="25" customWidth="1"/>
    <col min="9737" max="9737" width="8.140625" style="25" customWidth="1"/>
    <col min="9738" max="9738" width="4.28515625" style="25" customWidth="1"/>
    <col min="9739" max="9739" width="5.7109375" style="25" customWidth="1"/>
    <col min="9740" max="9740" width="6" style="25" customWidth="1"/>
    <col min="9741" max="9741" width="3.140625" style="25" customWidth="1"/>
    <col min="9742" max="9742" width="7.7109375" style="25" customWidth="1"/>
    <col min="9743" max="9743" width="7.28515625" style="25" customWidth="1"/>
    <col min="9744" max="9744" width="3.85546875" style="25" customWidth="1"/>
    <col min="9745" max="9745" width="5.5703125" style="25" customWidth="1"/>
    <col min="9746" max="9984" width="11.42578125" style="25"/>
    <col min="9985" max="9985" width="4.28515625" style="25" customWidth="1"/>
    <col min="9986" max="9986" width="5" style="25" customWidth="1"/>
    <col min="9987" max="9987" width="5.5703125" style="25" customWidth="1"/>
    <col min="9988" max="9988" width="8" style="25" customWidth="1"/>
    <col min="9989" max="9989" width="7.140625" style="25" customWidth="1"/>
    <col min="9990" max="9990" width="8.7109375" style="25" customWidth="1"/>
    <col min="9991" max="9991" width="4" style="25" customWidth="1"/>
    <col min="9992" max="9992" width="5" style="25" customWidth="1"/>
    <col min="9993" max="9993" width="8.140625" style="25" customWidth="1"/>
    <col min="9994" max="9994" width="4.28515625" style="25" customWidth="1"/>
    <col min="9995" max="9995" width="5.7109375" style="25" customWidth="1"/>
    <col min="9996" max="9996" width="6" style="25" customWidth="1"/>
    <col min="9997" max="9997" width="3.140625" style="25" customWidth="1"/>
    <col min="9998" max="9998" width="7.7109375" style="25" customWidth="1"/>
    <col min="9999" max="9999" width="7.28515625" style="25" customWidth="1"/>
    <col min="10000" max="10000" width="3.85546875" style="25" customWidth="1"/>
    <col min="10001" max="10001" width="5.5703125" style="25" customWidth="1"/>
    <col min="10002" max="10240" width="11.42578125" style="25"/>
    <col min="10241" max="10241" width="4.28515625" style="25" customWidth="1"/>
    <col min="10242" max="10242" width="5" style="25" customWidth="1"/>
    <col min="10243" max="10243" width="5.5703125" style="25" customWidth="1"/>
    <col min="10244" max="10244" width="8" style="25" customWidth="1"/>
    <col min="10245" max="10245" width="7.140625" style="25" customWidth="1"/>
    <col min="10246" max="10246" width="8.7109375" style="25" customWidth="1"/>
    <col min="10247" max="10247" width="4" style="25" customWidth="1"/>
    <col min="10248" max="10248" width="5" style="25" customWidth="1"/>
    <col min="10249" max="10249" width="8.140625" style="25" customWidth="1"/>
    <col min="10250" max="10250" width="4.28515625" style="25" customWidth="1"/>
    <col min="10251" max="10251" width="5.7109375" style="25" customWidth="1"/>
    <col min="10252" max="10252" width="6" style="25" customWidth="1"/>
    <col min="10253" max="10253" width="3.140625" style="25" customWidth="1"/>
    <col min="10254" max="10254" width="7.7109375" style="25" customWidth="1"/>
    <col min="10255" max="10255" width="7.28515625" style="25" customWidth="1"/>
    <col min="10256" max="10256" width="3.85546875" style="25" customWidth="1"/>
    <col min="10257" max="10257" width="5.5703125" style="25" customWidth="1"/>
    <col min="10258" max="10496" width="11.42578125" style="25"/>
    <col min="10497" max="10497" width="4.28515625" style="25" customWidth="1"/>
    <col min="10498" max="10498" width="5" style="25" customWidth="1"/>
    <col min="10499" max="10499" width="5.5703125" style="25" customWidth="1"/>
    <col min="10500" max="10500" width="8" style="25" customWidth="1"/>
    <col min="10501" max="10501" width="7.140625" style="25" customWidth="1"/>
    <col min="10502" max="10502" width="8.7109375" style="25" customWidth="1"/>
    <col min="10503" max="10503" width="4" style="25" customWidth="1"/>
    <col min="10504" max="10504" width="5" style="25" customWidth="1"/>
    <col min="10505" max="10505" width="8.140625" style="25" customWidth="1"/>
    <col min="10506" max="10506" width="4.28515625" style="25" customWidth="1"/>
    <col min="10507" max="10507" width="5.7109375" style="25" customWidth="1"/>
    <col min="10508" max="10508" width="6" style="25" customWidth="1"/>
    <col min="10509" max="10509" width="3.140625" style="25" customWidth="1"/>
    <col min="10510" max="10510" width="7.7109375" style="25" customWidth="1"/>
    <col min="10511" max="10511" width="7.28515625" style="25" customWidth="1"/>
    <col min="10512" max="10512" width="3.85546875" style="25" customWidth="1"/>
    <col min="10513" max="10513" width="5.5703125" style="25" customWidth="1"/>
    <col min="10514" max="10752" width="11.42578125" style="25"/>
    <col min="10753" max="10753" width="4.28515625" style="25" customWidth="1"/>
    <col min="10754" max="10754" width="5" style="25" customWidth="1"/>
    <col min="10755" max="10755" width="5.5703125" style="25" customWidth="1"/>
    <col min="10756" max="10756" width="8" style="25" customWidth="1"/>
    <col min="10757" max="10757" width="7.140625" style="25" customWidth="1"/>
    <col min="10758" max="10758" width="8.7109375" style="25" customWidth="1"/>
    <col min="10759" max="10759" width="4" style="25" customWidth="1"/>
    <col min="10760" max="10760" width="5" style="25" customWidth="1"/>
    <col min="10761" max="10761" width="8.140625" style="25" customWidth="1"/>
    <col min="10762" max="10762" width="4.28515625" style="25" customWidth="1"/>
    <col min="10763" max="10763" width="5.7109375" style="25" customWidth="1"/>
    <col min="10764" max="10764" width="6" style="25" customWidth="1"/>
    <col min="10765" max="10765" width="3.140625" style="25" customWidth="1"/>
    <col min="10766" max="10766" width="7.7109375" style="25" customWidth="1"/>
    <col min="10767" max="10767" width="7.28515625" style="25" customWidth="1"/>
    <col min="10768" max="10768" width="3.85546875" style="25" customWidth="1"/>
    <col min="10769" max="10769" width="5.5703125" style="25" customWidth="1"/>
    <col min="10770" max="11008" width="11.42578125" style="25"/>
    <col min="11009" max="11009" width="4.28515625" style="25" customWidth="1"/>
    <col min="11010" max="11010" width="5" style="25" customWidth="1"/>
    <col min="11011" max="11011" width="5.5703125" style="25" customWidth="1"/>
    <col min="11012" max="11012" width="8" style="25" customWidth="1"/>
    <col min="11013" max="11013" width="7.140625" style="25" customWidth="1"/>
    <col min="11014" max="11014" width="8.7109375" style="25" customWidth="1"/>
    <col min="11015" max="11015" width="4" style="25" customWidth="1"/>
    <col min="11016" max="11016" width="5" style="25" customWidth="1"/>
    <col min="11017" max="11017" width="8.140625" style="25" customWidth="1"/>
    <col min="11018" max="11018" width="4.28515625" style="25" customWidth="1"/>
    <col min="11019" max="11019" width="5.7109375" style="25" customWidth="1"/>
    <col min="11020" max="11020" width="6" style="25" customWidth="1"/>
    <col min="11021" max="11021" width="3.140625" style="25" customWidth="1"/>
    <col min="11022" max="11022" width="7.7109375" style="25" customWidth="1"/>
    <col min="11023" max="11023" width="7.28515625" style="25" customWidth="1"/>
    <col min="11024" max="11024" width="3.85546875" style="25" customWidth="1"/>
    <col min="11025" max="11025" width="5.5703125" style="25" customWidth="1"/>
    <col min="11026" max="11264" width="11.42578125" style="25"/>
    <col min="11265" max="11265" width="4.28515625" style="25" customWidth="1"/>
    <col min="11266" max="11266" width="5" style="25" customWidth="1"/>
    <col min="11267" max="11267" width="5.5703125" style="25" customWidth="1"/>
    <col min="11268" max="11268" width="8" style="25" customWidth="1"/>
    <col min="11269" max="11269" width="7.140625" style="25" customWidth="1"/>
    <col min="11270" max="11270" width="8.7109375" style="25" customWidth="1"/>
    <col min="11271" max="11271" width="4" style="25" customWidth="1"/>
    <col min="11272" max="11272" width="5" style="25" customWidth="1"/>
    <col min="11273" max="11273" width="8.140625" style="25" customWidth="1"/>
    <col min="11274" max="11274" width="4.28515625" style="25" customWidth="1"/>
    <col min="11275" max="11275" width="5.7109375" style="25" customWidth="1"/>
    <col min="11276" max="11276" width="6" style="25" customWidth="1"/>
    <col min="11277" max="11277" width="3.140625" style="25" customWidth="1"/>
    <col min="11278" max="11278" width="7.7109375" style="25" customWidth="1"/>
    <col min="11279" max="11279" width="7.28515625" style="25" customWidth="1"/>
    <col min="11280" max="11280" width="3.85546875" style="25" customWidth="1"/>
    <col min="11281" max="11281" width="5.5703125" style="25" customWidth="1"/>
    <col min="11282" max="11520" width="11.42578125" style="25"/>
    <col min="11521" max="11521" width="4.28515625" style="25" customWidth="1"/>
    <col min="11522" max="11522" width="5" style="25" customWidth="1"/>
    <col min="11523" max="11523" width="5.5703125" style="25" customWidth="1"/>
    <col min="11524" max="11524" width="8" style="25" customWidth="1"/>
    <col min="11525" max="11525" width="7.140625" style="25" customWidth="1"/>
    <col min="11526" max="11526" width="8.7109375" style="25" customWidth="1"/>
    <col min="11527" max="11527" width="4" style="25" customWidth="1"/>
    <col min="11528" max="11528" width="5" style="25" customWidth="1"/>
    <col min="11529" max="11529" width="8.140625" style="25" customWidth="1"/>
    <col min="11530" max="11530" width="4.28515625" style="25" customWidth="1"/>
    <col min="11531" max="11531" width="5.7109375" style="25" customWidth="1"/>
    <col min="11532" max="11532" width="6" style="25" customWidth="1"/>
    <col min="11533" max="11533" width="3.140625" style="25" customWidth="1"/>
    <col min="11534" max="11534" width="7.7109375" style="25" customWidth="1"/>
    <col min="11535" max="11535" width="7.28515625" style="25" customWidth="1"/>
    <col min="11536" max="11536" width="3.85546875" style="25" customWidth="1"/>
    <col min="11537" max="11537" width="5.5703125" style="25" customWidth="1"/>
    <col min="11538" max="11776" width="11.42578125" style="25"/>
    <col min="11777" max="11777" width="4.28515625" style="25" customWidth="1"/>
    <col min="11778" max="11778" width="5" style="25" customWidth="1"/>
    <col min="11779" max="11779" width="5.5703125" style="25" customWidth="1"/>
    <col min="11780" max="11780" width="8" style="25" customWidth="1"/>
    <col min="11781" max="11781" width="7.140625" style="25" customWidth="1"/>
    <col min="11782" max="11782" width="8.7109375" style="25" customWidth="1"/>
    <col min="11783" max="11783" width="4" style="25" customWidth="1"/>
    <col min="11784" max="11784" width="5" style="25" customWidth="1"/>
    <col min="11785" max="11785" width="8.140625" style="25" customWidth="1"/>
    <col min="11786" max="11786" width="4.28515625" style="25" customWidth="1"/>
    <col min="11787" max="11787" width="5.7109375" style="25" customWidth="1"/>
    <col min="11788" max="11788" width="6" style="25" customWidth="1"/>
    <col min="11789" max="11789" width="3.140625" style="25" customWidth="1"/>
    <col min="11790" max="11790" width="7.7109375" style="25" customWidth="1"/>
    <col min="11791" max="11791" width="7.28515625" style="25" customWidth="1"/>
    <col min="11792" max="11792" width="3.85546875" style="25" customWidth="1"/>
    <col min="11793" max="11793" width="5.5703125" style="25" customWidth="1"/>
    <col min="11794" max="12032" width="11.42578125" style="25"/>
    <col min="12033" max="12033" width="4.28515625" style="25" customWidth="1"/>
    <col min="12034" max="12034" width="5" style="25" customWidth="1"/>
    <col min="12035" max="12035" width="5.5703125" style="25" customWidth="1"/>
    <col min="12036" max="12036" width="8" style="25" customWidth="1"/>
    <col min="12037" max="12037" width="7.140625" style="25" customWidth="1"/>
    <col min="12038" max="12038" width="8.7109375" style="25" customWidth="1"/>
    <col min="12039" max="12039" width="4" style="25" customWidth="1"/>
    <col min="12040" max="12040" width="5" style="25" customWidth="1"/>
    <col min="12041" max="12041" width="8.140625" style="25" customWidth="1"/>
    <col min="12042" max="12042" width="4.28515625" style="25" customWidth="1"/>
    <col min="12043" max="12043" width="5.7109375" style="25" customWidth="1"/>
    <col min="12044" max="12044" width="6" style="25" customWidth="1"/>
    <col min="12045" max="12045" width="3.140625" style="25" customWidth="1"/>
    <col min="12046" max="12046" width="7.7109375" style="25" customWidth="1"/>
    <col min="12047" max="12047" width="7.28515625" style="25" customWidth="1"/>
    <col min="12048" max="12048" width="3.85546875" style="25" customWidth="1"/>
    <col min="12049" max="12049" width="5.5703125" style="25" customWidth="1"/>
    <col min="12050" max="12288" width="11.42578125" style="25"/>
    <col min="12289" max="12289" width="4.28515625" style="25" customWidth="1"/>
    <col min="12290" max="12290" width="5" style="25" customWidth="1"/>
    <col min="12291" max="12291" width="5.5703125" style="25" customWidth="1"/>
    <col min="12292" max="12292" width="8" style="25" customWidth="1"/>
    <col min="12293" max="12293" width="7.140625" style="25" customWidth="1"/>
    <col min="12294" max="12294" width="8.7109375" style="25" customWidth="1"/>
    <col min="12295" max="12295" width="4" style="25" customWidth="1"/>
    <col min="12296" max="12296" width="5" style="25" customWidth="1"/>
    <col min="12297" max="12297" width="8.140625" style="25" customWidth="1"/>
    <col min="12298" max="12298" width="4.28515625" style="25" customWidth="1"/>
    <col min="12299" max="12299" width="5.7109375" style="25" customWidth="1"/>
    <col min="12300" max="12300" width="6" style="25" customWidth="1"/>
    <col min="12301" max="12301" width="3.140625" style="25" customWidth="1"/>
    <col min="12302" max="12302" width="7.7109375" style="25" customWidth="1"/>
    <col min="12303" max="12303" width="7.28515625" style="25" customWidth="1"/>
    <col min="12304" max="12304" width="3.85546875" style="25" customWidth="1"/>
    <col min="12305" max="12305" width="5.5703125" style="25" customWidth="1"/>
    <col min="12306" max="12544" width="11.42578125" style="25"/>
    <col min="12545" max="12545" width="4.28515625" style="25" customWidth="1"/>
    <col min="12546" max="12546" width="5" style="25" customWidth="1"/>
    <col min="12547" max="12547" width="5.5703125" style="25" customWidth="1"/>
    <col min="12548" max="12548" width="8" style="25" customWidth="1"/>
    <col min="12549" max="12549" width="7.140625" style="25" customWidth="1"/>
    <col min="12550" max="12550" width="8.7109375" style="25" customWidth="1"/>
    <col min="12551" max="12551" width="4" style="25" customWidth="1"/>
    <col min="12552" max="12552" width="5" style="25" customWidth="1"/>
    <col min="12553" max="12553" width="8.140625" style="25" customWidth="1"/>
    <col min="12554" max="12554" width="4.28515625" style="25" customWidth="1"/>
    <col min="12555" max="12555" width="5.7109375" style="25" customWidth="1"/>
    <col min="12556" max="12556" width="6" style="25" customWidth="1"/>
    <col min="12557" max="12557" width="3.140625" style="25" customWidth="1"/>
    <col min="12558" max="12558" width="7.7109375" style="25" customWidth="1"/>
    <col min="12559" max="12559" width="7.28515625" style="25" customWidth="1"/>
    <col min="12560" max="12560" width="3.85546875" style="25" customWidth="1"/>
    <col min="12561" max="12561" width="5.5703125" style="25" customWidth="1"/>
    <col min="12562" max="12800" width="11.42578125" style="25"/>
    <col min="12801" max="12801" width="4.28515625" style="25" customWidth="1"/>
    <col min="12802" max="12802" width="5" style="25" customWidth="1"/>
    <col min="12803" max="12803" width="5.5703125" style="25" customWidth="1"/>
    <col min="12804" max="12804" width="8" style="25" customWidth="1"/>
    <col min="12805" max="12805" width="7.140625" style="25" customWidth="1"/>
    <col min="12806" max="12806" width="8.7109375" style="25" customWidth="1"/>
    <col min="12807" max="12807" width="4" style="25" customWidth="1"/>
    <col min="12808" max="12808" width="5" style="25" customWidth="1"/>
    <col min="12809" max="12809" width="8.140625" style="25" customWidth="1"/>
    <col min="12810" max="12810" width="4.28515625" style="25" customWidth="1"/>
    <col min="12811" max="12811" width="5.7109375" style="25" customWidth="1"/>
    <col min="12812" max="12812" width="6" style="25" customWidth="1"/>
    <col min="12813" max="12813" width="3.140625" style="25" customWidth="1"/>
    <col min="12814" max="12814" width="7.7109375" style="25" customWidth="1"/>
    <col min="12815" max="12815" width="7.28515625" style="25" customWidth="1"/>
    <col min="12816" max="12816" width="3.85546875" style="25" customWidth="1"/>
    <col min="12817" max="12817" width="5.5703125" style="25" customWidth="1"/>
    <col min="12818" max="13056" width="11.42578125" style="25"/>
    <col min="13057" max="13057" width="4.28515625" style="25" customWidth="1"/>
    <col min="13058" max="13058" width="5" style="25" customWidth="1"/>
    <col min="13059" max="13059" width="5.5703125" style="25" customWidth="1"/>
    <col min="13060" max="13060" width="8" style="25" customWidth="1"/>
    <col min="13061" max="13061" width="7.140625" style="25" customWidth="1"/>
    <col min="13062" max="13062" width="8.7109375" style="25" customWidth="1"/>
    <col min="13063" max="13063" width="4" style="25" customWidth="1"/>
    <col min="13064" max="13064" width="5" style="25" customWidth="1"/>
    <col min="13065" max="13065" width="8.140625" style="25" customWidth="1"/>
    <col min="13066" max="13066" width="4.28515625" style="25" customWidth="1"/>
    <col min="13067" max="13067" width="5.7109375" style="25" customWidth="1"/>
    <col min="13068" max="13068" width="6" style="25" customWidth="1"/>
    <col min="13069" max="13069" width="3.140625" style="25" customWidth="1"/>
    <col min="13070" max="13070" width="7.7109375" style="25" customWidth="1"/>
    <col min="13071" max="13071" width="7.28515625" style="25" customWidth="1"/>
    <col min="13072" max="13072" width="3.85546875" style="25" customWidth="1"/>
    <col min="13073" max="13073" width="5.5703125" style="25" customWidth="1"/>
    <col min="13074" max="13312" width="11.42578125" style="25"/>
    <col min="13313" max="13313" width="4.28515625" style="25" customWidth="1"/>
    <col min="13314" max="13314" width="5" style="25" customWidth="1"/>
    <col min="13315" max="13315" width="5.5703125" style="25" customWidth="1"/>
    <col min="13316" max="13316" width="8" style="25" customWidth="1"/>
    <col min="13317" max="13317" width="7.140625" style="25" customWidth="1"/>
    <col min="13318" max="13318" width="8.7109375" style="25" customWidth="1"/>
    <col min="13319" max="13319" width="4" style="25" customWidth="1"/>
    <col min="13320" max="13320" width="5" style="25" customWidth="1"/>
    <col min="13321" max="13321" width="8.140625" style="25" customWidth="1"/>
    <col min="13322" max="13322" width="4.28515625" style="25" customWidth="1"/>
    <col min="13323" max="13323" width="5.7109375" style="25" customWidth="1"/>
    <col min="13324" max="13324" width="6" style="25" customWidth="1"/>
    <col min="13325" max="13325" width="3.140625" style="25" customWidth="1"/>
    <col min="13326" max="13326" width="7.7109375" style="25" customWidth="1"/>
    <col min="13327" max="13327" width="7.28515625" style="25" customWidth="1"/>
    <col min="13328" max="13328" width="3.85546875" style="25" customWidth="1"/>
    <col min="13329" max="13329" width="5.5703125" style="25" customWidth="1"/>
    <col min="13330" max="13568" width="11.42578125" style="25"/>
    <col min="13569" max="13569" width="4.28515625" style="25" customWidth="1"/>
    <col min="13570" max="13570" width="5" style="25" customWidth="1"/>
    <col min="13571" max="13571" width="5.5703125" style="25" customWidth="1"/>
    <col min="13572" max="13572" width="8" style="25" customWidth="1"/>
    <col min="13573" max="13573" width="7.140625" style="25" customWidth="1"/>
    <col min="13574" max="13574" width="8.7109375" style="25" customWidth="1"/>
    <col min="13575" max="13575" width="4" style="25" customWidth="1"/>
    <col min="13576" max="13576" width="5" style="25" customWidth="1"/>
    <col min="13577" max="13577" width="8.140625" style="25" customWidth="1"/>
    <col min="13578" max="13578" width="4.28515625" style="25" customWidth="1"/>
    <col min="13579" max="13579" width="5.7109375" style="25" customWidth="1"/>
    <col min="13580" max="13580" width="6" style="25" customWidth="1"/>
    <col min="13581" max="13581" width="3.140625" style="25" customWidth="1"/>
    <col min="13582" max="13582" width="7.7109375" style="25" customWidth="1"/>
    <col min="13583" max="13583" width="7.28515625" style="25" customWidth="1"/>
    <col min="13584" max="13584" width="3.85546875" style="25" customWidth="1"/>
    <col min="13585" max="13585" width="5.5703125" style="25" customWidth="1"/>
    <col min="13586" max="13824" width="11.42578125" style="25"/>
    <col min="13825" max="13825" width="4.28515625" style="25" customWidth="1"/>
    <col min="13826" max="13826" width="5" style="25" customWidth="1"/>
    <col min="13827" max="13827" width="5.5703125" style="25" customWidth="1"/>
    <col min="13828" max="13828" width="8" style="25" customWidth="1"/>
    <col min="13829" max="13829" width="7.140625" style="25" customWidth="1"/>
    <col min="13830" max="13830" width="8.7109375" style="25" customWidth="1"/>
    <col min="13831" max="13831" width="4" style="25" customWidth="1"/>
    <col min="13832" max="13832" width="5" style="25" customWidth="1"/>
    <col min="13833" max="13833" width="8.140625" style="25" customWidth="1"/>
    <col min="13834" max="13834" width="4.28515625" style="25" customWidth="1"/>
    <col min="13835" max="13835" width="5.7109375" style="25" customWidth="1"/>
    <col min="13836" max="13836" width="6" style="25" customWidth="1"/>
    <col min="13837" max="13837" width="3.140625" style="25" customWidth="1"/>
    <col min="13838" max="13838" width="7.7109375" style="25" customWidth="1"/>
    <col min="13839" max="13839" width="7.28515625" style="25" customWidth="1"/>
    <col min="13840" max="13840" width="3.85546875" style="25" customWidth="1"/>
    <col min="13841" max="13841" width="5.5703125" style="25" customWidth="1"/>
    <col min="13842" max="14080" width="11.42578125" style="25"/>
    <col min="14081" max="14081" width="4.28515625" style="25" customWidth="1"/>
    <col min="14082" max="14082" width="5" style="25" customWidth="1"/>
    <col min="14083" max="14083" width="5.5703125" style="25" customWidth="1"/>
    <col min="14084" max="14084" width="8" style="25" customWidth="1"/>
    <col min="14085" max="14085" width="7.140625" style="25" customWidth="1"/>
    <col min="14086" max="14086" width="8.7109375" style="25" customWidth="1"/>
    <col min="14087" max="14087" width="4" style="25" customWidth="1"/>
    <col min="14088" max="14088" width="5" style="25" customWidth="1"/>
    <col min="14089" max="14089" width="8.140625" style="25" customWidth="1"/>
    <col min="14090" max="14090" width="4.28515625" style="25" customWidth="1"/>
    <col min="14091" max="14091" width="5.7109375" style="25" customWidth="1"/>
    <col min="14092" max="14092" width="6" style="25" customWidth="1"/>
    <col min="14093" max="14093" width="3.140625" style="25" customWidth="1"/>
    <col min="14094" max="14094" width="7.7109375" style="25" customWidth="1"/>
    <col min="14095" max="14095" width="7.28515625" style="25" customWidth="1"/>
    <col min="14096" max="14096" width="3.85546875" style="25" customWidth="1"/>
    <col min="14097" max="14097" width="5.5703125" style="25" customWidth="1"/>
    <col min="14098" max="14336" width="11.42578125" style="25"/>
    <col min="14337" max="14337" width="4.28515625" style="25" customWidth="1"/>
    <col min="14338" max="14338" width="5" style="25" customWidth="1"/>
    <col min="14339" max="14339" width="5.5703125" style="25" customWidth="1"/>
    <col min="14340" max="14340" width="8" style="25" customWidth="1"/>
    <col min="14341" max="14341" width="7.140625" style="25" customWidth="1"/>
    <col min="14342" max="14342" width="8.7109375" style="25" customWidth="1"/>
    <col min="14343" max="14343" width="4" style="25" customWidth="1"/>
    <col min="14344" max="14344" width="5" style="25" customWidth="1"/>
    <col min="14345" max="14345" width="8.140625" style="25" customWidth="1"/>
    <col min="14346" max="14346" width="4.28515625" style="25" customWidth="1"/>
    <col min="14347" max="14347" width="5.7109375" style="25" customWidth="1"/>
    <col min="14348" max="14348" width="6" style="25" customWidth="1"/>
    <col min="14349" max="14349" width="3.140625" style="25" customWidth="1"/>
    <col min="14350" max="14350" width="7.7109375" style="25" customWidth="1"/>
    <col min="14351" max="14351" width="7.28515625" style="25" customWidth="1"/>
    <col min="14352" max="14352" width="3.85546875" style="25" customWidth="1"/>
    <col min="14353" max="14353" width="5.5703125" style="25" customWidth="1"/>
    <col min="14354" max="14592" width="11.42578125" style="25"/>
    <col min="14593" max="14593" width="4.28515625" style="25" customWidth="1"/>
    <col min="14594" max="14594" width="5" style="25" customWidth="1"/>
    <col min="14595" max="14595" width="5.5703125" style="25" customWidth="1"/>
    <col min="14596" max="14596" width="8" style="25" customWidth="1"/>
    <col min="14597" max="14597" width="7.140625" style="25" customWidth="1"/>
    <col min="14598" max="14598" width="8.7109375" style="25" customWidth="1"/>
    <col min="14599" max="14599" width="4" style="25" customWidth="1"/>
    <col min="14600" max="14600" width="5" style="25" customWidth="1"/>
    <col min="14601" max="14601" width="8.140625" style="25" customWidth="1"/>
    <col min="14602" max="14602" width="4.28515625" style="25" customWidth="1"/>
    <col min="14603" max="14603" width="5.7109375" style="25" customWidth="1"/>
    <col min="14604" max="14604" width="6" style="25" customWidth="1"/>
    <col min="14605" max="14605" width="3.140625" style="25" customWidth="1"/>
    <col min="14606" max="14606" width="7.7109375" style="25" customWidth="1"/>
    <col min="14607" max="14607" width="7.28515625" style="25" customWidth="1"/>
    <col min="14608" max="14608" width="3.85546875" style="25" customWidth="1"/>
    <col min="14609" max="14609" width="5.5703125" style="25" customWidth="1"/>
    <col min="14610" max="14848" width="11.42578125" style="25"/>
    <col min="14849" max="14849" width="4.28515625" style="25" customWidth="1"/>
    <col min="14850" max="14850" width="5" style="25" customWidth="1"/>
    <col min="14851" max="14851" width="5.5703125" style="25" customWidth="1"/>
    <col min="14852" max="14852" width="8" style="25" customWidth="1"/>
    <col min="14853" max="14853" width="7.140625" style="25" customWidth="1"/>
    <col min="14854" max="14854" width="8.7109375" style="25" customWidth="1"/>
    <col min="14855" max="14855" width="4" style="25" customWidth="1"/>
    <col min="14856" max="14856" width="5" style="25" customWidth="1"/>
    <col min="14857" max="14857" width="8.140625" style="25" customWidth="1"/>
    <col min="14858" max="14858" width="4.28515625" style="25" customWidth="1"/>
    <col min="14859" max="14859" width="5.7109375" style="25" customWidth="1"/>
    <col min="14860" max="14860" width="6" style="25" customWidth="1"/>
    <col min="14861" max="14861" width="3.140625" style="25" customWidth="1"/>
    <col min="14862" max="14862" width="7.7109375" style="25" customWidth="1"/>
    <col min="14863" max="14863" width="7.28515625" style="25" customWidth="1"/>
    <col min="14864" max="14864" width="3.85546875" style="25" customWidth="1"/>
    <col min="14865" max="14865" width="5.5703125" style="25" customWidth="1"/>
    <col min="14866" max="15104" width="11.42578125" style="25"/>
    <col min="15105" max="15105" width="4.28515625" style="25" customWidth="1"/>
    <col min="15106" max="15106" width="5" style="25" customWidth="1"/>
    <col min="15107" max="15107" width="5.5703125" style="25" customWidth="1"/>
    <col min="15108" max="15108" width="8" style="25" customWidth="1"/>
    <col min="15109" max="15109" width="7.140625" style="25" customWidth="1"/>
    <col min="15110" max="15110" width="8.7109375" style="25" customWidth="1"/>
    <col min="15111" max="15111" width="4" style="25" customWidth="1"/>
    <col min="15112" max="15112" width="5" style="25" customWidth="1"/>
    <col min="15113" max="15113" width="8.140625" style="25" customWidth="1"/>
    <col min="15114" max="15114" width="4.28515625" style="25" customWidth="1"/>
    <col min="15115" max="15115" width="5.7109375" style="25" customWidth="1"/>
    <col min="15116" max="15116" width="6" style="25" customWidth="1"/>
    <col min="15117" max="15117" width="3.140625" style="25" customWidth="1"/>
    <col min="15118" max="15118" width="7.7109375" style="25" customWidth="1"/>
    <col min="15119" max="15119" width="7.28515625" style="25" customWidth="1"/>
    <col min="15120" max="15120" width="3.85546875" style="25" customWidth="1"/>
    <col min="15121" max="15121" width="5.5703125" style="25" customWidth="1"/>
    <col min="15122" max="15360" width="11.42578125" style="25"/>
    <col min="15361" max="15361" width="4.28515625" style="25" customWidth="1"/>
    <col min="15362" max="15362" width="5" style="25" customWidth="1"/>
    <col min="15363" max="15363" width="5.5703125" style="25" customWidth="1"/>
    <col min="15364" max="15364" width="8" style="25" customWidth="1"/>
    <col min="15365" max="15365" width="7.140625" style="25" customWidth="1"/>
    <col min="15366" max="15366" width="8.7109375" style="25" customWidth="1"/>
    <col min="15367" max="15367" width="4" style="25" customWidth="1"/>
    <col min="15368" max="15368" width="5" style="25" customWidth="1"/>
    <col min="15369" max="15369" width="8.140625" style="25" customWidth="1"/>
    <col min="15370" max="15370" width="4.28515625" style="25" customWidth="1"/>
    <col min="15371" max="15371" width="5.7109375" style="25" customWidth="1"/>
    <col min="15372" max="15372" width="6" style="25" customWidth="1"/>
    <col min="15373" max="15373" width="3.140625" style="25" customWidth="1"/>
    <col min="15374" max="15374" width="7.7109375" style="25" customWidth="1"/>
    <col min="15375" max="15375" width="7.28515625" style="25" customWidth="1"/>
    <col min="15376" max="15376" width="3.85546875" style="25" customWidth="1"/>
    <col min="15377" max="15377" width="5.5703125" style="25" customWidth="1"/>
    <col min="15378" max="15616" width="11.42578125" style="25"/>
    <col min="15617" max="15617" width="4.28515625" style="25" customWidth="1"/>
    <col min="15618" max="15618" width="5" style="25" customWidth="1"/>
    <col min="15619" max="15619" width="5.5703125" style="25" customWidth="1"/>
    <col min="15620" max="15620" width="8" style="25" customWidth="1"/>
    <col min="15621" max="15621" width="7.140625" style="25" customWidth="1"/>
    <col min="15622" max="15622" width="8.7109375" style="25" customWidth="1"/>
    <col min="15623" max="15623" width="4" style="25" customWidth="1"/>
    <col min="15624" max="15624" width="5" style="25" customWidth="1"/>
    <col min="15625" max="15625" width="8.140625" style="25" customWidth="1"/>
    <col min="15626" max="15626" width="4.28515625" style="25" customWidth="1"/>
    <col min="15627" max="15627" width="5.7109375" style="25" customWidth="1"/>
    <col min="15628" max="15628" width="6" style="25" customWidth="1"/>
    <col min="15629" max="15629" width="3.140625" style="25" customWidth="1"/>
    <col min="15630" max="15630" width="7.7109375" style="25" customWidth="1"/>
    <col min="15631" max="15631" width="7.28515625" style="25" customWidth="1"/>
    <col min="15632" max="15632" width="3.85546875" style="25" customWidth="1"/>
    <col min="15633" max="15633" width="5.5703125" style="25" customWidth="1"/>
    <col min="15634" max="15872" width="11.42578125" style="25"/>
    <col min="15873" max="15873" width="4.28515625" style="25" customWidth="1"/>
    <col min="15874" max="15874" width="5" style="25" customWidth="1"/>
    <col min="15875" max="15875" width="5.5703125" style="25" customWidth="1"/>
    <col min="15876" max="15876" width="8" style="25" customWidth="1"/>
    <col min="15877" max="15877" width="7.140625" style="25" customWidth="1"/>
    <col min="15878" max="15878" width="8.7109375" style="25" customWidth="1"/>
    <col min="15879" max="15879" width="4" style="25" customWidth="1"/>
    <col min="15880" max="15880" width="5" style="25" customWidth="1"/>
    <col min="15881" max="15881" width="8.140625" style="25" customWidth="1"/>
    <col min="15882" max="15882" width="4.28515625" style="25" customWidth="1"/>
    <col min="15883" max="15883" width="5.7109375" style="25" customWidth="1"/>
    <col min="15884" max="15884" width="6" style="25" customWidth="1"/>
    <col min="15885" max="15885" width="3.140625" style="25" customWidth="1"/>
    <col min="15886" max="15886" width="7.7109375" style="25" customWidth="1"/>
    <col min="15887" max="15887" width="7.28515625" style="25" customWidth="1"/>
    <col min="15888" max="15888" width="3.85546875" style="25" customWidth="1"/>
    <col min="15889" max="15889" width="5.5703125" style="25" customWidth="1"/>
    <col min="15890" max="16128" width="11.42578125" style="25"/>
    <col min="16129" max="16129" width="4.28515625" style="25" customWidth="1"/>
    <col min="16130" max="16130" width="5" style="25" customWidth="1"/>
    <col min="16131" max="16131" width="5.5703125" style="25" customWidth="1"/>
    <col min="16132" max="16132" width="8" style="25" customWidth="1"/>
    <col min="16133" max="16133" width="7.140625" style="25" customWidth="1"/>
    <col min="16134" max="16134" width="8.7109375" style="25" customWidth="1"/>
    <col min="16135" max="16135" width="4" style="25" customWidth="1"/>
    <col min="16136" max="16136" width="5" style="25" customWidth="1"/>
    <col min="16137" max="16137" width="8.140625" style="25" customWidth="1"/>
    <col min="16138" max="16138" width="4.28515625" style="25" customWidth="1"/>
    <col min="16139" max="16139" width="5.7109375" style="25" customWidth="1"/>
    <col min="16140" max="16140" width="6" style="25" customWidth="1"/>
    <col min="16141" max="16141" width="3.140625" style="25" customWidth="1"/>
    <col min="16142" max="16142" width="7.7109375" style="25" customWidth="1"/>
    <col min="16143" max="16143" width="7.28515625" style="25" customWidth="1"/>
    <col min="16144" max="16144" width="3.85546875" style="25" customWidth="1"/>
    <col min="16145" max="16145" width="5.5703125" style="25" customWidth="1"/>
    <col min="16146" max="16384" width="11.42578125" style="25"/>
  </cols>
  <sheetData>
    <row r="1" spans="1:17" ht="12.95" customHeight="1" x14ac:dyDescent="0.2">
      <c r="A1" s="24" t="s">
        <v>27</v>
      </c>
      <c r="B1" s="24" t="s">
        <v>28</v>
      </c>
      <c r="C1" s="24" t="s">
        <v>29</v>
      </c>
      <c r="D1" s="24" t="s">
        <v>30</v>
      </c>
      <c r="E1" s="24" t="s">
        <v>31</v>
      </c>
      <c r="F1" s="24" t="s">
        <v>32</v>
      </c>
      <c r="G1" s="24" t="s">
        <v>33</v>
      </c>
      <c r="H1" s="24" t="s">
        <v>34</v>
      </c>
      <c r="I1" s="24" t="s">
        <v>35</v>
      </c>
      <c r="J1" s="24" t="s">
        <v>36</v>
      </c>
      <c r="K1" s="24" t="s">
        <v>37</v>
      </c>
      <c r="L1" s="24" t="s">
        <v>38</v>
      </c>
      <c r="M1" s="24" t="s">
        <v>39</v>
      </c>
      <c r="N1" s="24" t="s">
        <v>40</v>
      </c>
      <c r="O1" s="24" t="s">
        <v>41</v>
      </c>
      <c r="P1" s="24" t="s">
        <v>42</v>
      </c>
      <c r="Q1" s="24" t="s">
        <v>43</v>
      </c>
    </row>
    <row r="2" spans="1:17" ht="18.95" customHeight="1" x14ac:dyDescent="0.2">
      <c r="A2" s="26">
        <v>44550</v>
      </c>
      <c r="B2" s="27" t="s">
        <v>218</v>
      </c>
      <c r="C2" s="27" t="s">
        <v>219</v>
      </c>
      <c r="D2" s="27" t="s">
        <v>46</v>
      </c>
      <c r="E2" s="28" t="s">
        <v>47</v>
      </c>
      <c r="F2" s="28" t="s">
        <v>48</v>
      </c>
      <c r="G2" s="29">
        <v>-4</v>
      </c>
      <c r="H2" s="29">
        <v>266.67</v>
      </c>
      <c r="I2" s="29">
        <v>1066.68</v>
      </c>
      <c r="J2" s="29">
        <v>8</v>
      </c>
      <c r="K2" s="29">
        <v>266.67</v>
      </c>
      <c r="L2" s="29">
        <v>2133.36</v>
      </c>
      <c r="M2" s="27" t="s">
        <v>49</v>
      </c>
      <c r="N2" s="28" t="s">
        <v>50</v>
      </c>
      <c r="O2" s="28"/>
      <c r="P2" s="28"/>
      <c r="Q2" s="26"/>
    </row>
    <row r="3" spans="1:17" ht="18.95" customHeight="1" x14ac:dyDescent="0.2">
      <c r="A3" s="26">
        <v>44549</v>
      </c>
      <c r="B3" s="27" t="s">
        <v>218</v>
      </c>
      <c r="C3" s="27" t="s">
        <v>219</v>
      </c>
      <c r="D3" s="27" t="s">
        <v>51</v>
      </c>
      <c r="E3" s="28" t="s">
        <v>47</v>
      </c>
      <c r="F3" s="28" t="s">
        <v>48</v>
      </c>
      <c r="G3" s="29">
        <v>-4</v>
      </c>
      <c r="H3" s="29">
        <v>266.67</v>
      </c>
      <c r="I3" s="29">
        <v>1066.68</v>
      </c>
      <c r="J3" s="29">
        <v>12</v>
      </c>
      <c r="K3" s="29">
        <v>266.67</v>
      </c>
      <c r="L3" s="29">
        <v>3200.04</v>
      </c>
      <c r="M3" s="27" t="s">
        <v>49</v>
      </c>
      <c r="N3" s="28" t="s">
        <v>50</v>
      </c>
      <c r="O3" s="28"/>
      <c r="P3" s="28"/>
      <c r="Q3" s="26"/>
    </row>
    <row r="4" spans="1:17" ht="18.95" customHeight="1" x14ac:dyDescent="0.2">
      <c r="A4" s="26">
        <v>44546</v>
      </c>
      <c r="B4" s="27" t="s">
        <v>218</v>
      </c>
      <c r="C4" s="27" t="s">
        <v>219</v>
      </c>
      <c r="D4" s="27" t="s">
        <v>52</v>
      </c>
      <c r="E4" s="28" t="s">
        <v>47</v>
      </c>
      <c r="F4" s="28" t="s">
        <v>48</v>
      </c>
      <c r="G4" s="29">
        <v>-14</v>
      </c>
      <c r="H4" s="29">
        <v>266.67</v>
      </c>
      <c r="I4" s="29">
        <v>3733.38</v>
      </c>
      <c r="J4" s="29">
        <v>0</v>
      </c>
      <c r="K4" s="29">
        <v>266.67</v>
      </c>
      <c r="L4" s="29">
        <v>0</v>
      </c>
      <c r="M4" s="27" t="s">
        <v>49</v>
      </c>
      <c r="N4" s="28" t="s">
        <v>50</v>
      </c>
      <c r="O4" s="28"/>
      <c r="P4" s="28"/>
      <c r="Q4" s="26"/>
    </row>
    <row r="5" spans="1:17" ht="18.95" customHeight="1" x14ac:dyDescent="0.2">
      <c r="A5" s="26">
        <v>44545</v>
      </c>
      <c r="B5" s="27" t="s">
        <v>218</v>
      </c>
      <c r="C5" s="27" t="s">
        <v>219</v>
      </c>
      <c r="D5" s="27" t="s">
        <v>53</v>
      </c>
      <c r="E5" s="28" t="s">
        <v>47</v>
      </c>
      <c r="F5" s="28" t="s">
        <v>48</v>
      </c>
      <c r="G5" s="29">
        <v>-10</v>
      </c>
      <c r="H5" s="29">
        <v>266.67</v>
      </c>
      <c r="I5" s="29">
        <v>2666.7</v>
      </c>
      <c r="J5" s="29">
        <v>14</v>
      </c>
      <c r="K5" s="29">
        <v>266.67</v>
      </c>
      <c r="L5" s="29">
        <v>3733.38</v>
      </c>
      <c r="M5" s="27" t="s">
        <v>49</v>
      </c>
      <c r="N5" s="28" t="s">
        <v>50</v>
      </c>
      <c r="O5" s="28"/>
      <c r="P5" s="28"/>
      <c r="Q5" s="26"/>
    </row>
    <row r="6" spans="1:17" ht="18.95" customHeight="1" x14ac:dyDescent="0.2">
      <c r="A6" s="26">
        <v>44543</v>
      </c>
      <c r="B6" s="27" t="s">
        <v>218</v>
      </c>
      <c r="C6" s="27" t="s">
        <v>219</v>
      </c>
      <c r="D6" s="27" t="s">
        <v>54</v>
      </c>
      <c r="E6" s="28" t="s">
        <v>47</v>
      </c>
      <c r="F6" s="28" t="s">
        <v>48</v>
      </c>
      <c r="G6" s="29">
        <v>-3</v>
      </c>
      <c r="H6" s="29">
        <v>266.67</v>
      </c>
      <c r="I6" s="29">
        <v>800.01</v>
      </c>
      <c r="J6" s="29">
        <v>8</v>
      </c>
      <c r="K6" s="29">
        <v>266.67</v>
      </c>
      <c r="L6" s="29">
        <v>2133.36</v>
      </c>
      <c r="M6" s="27" t="s">
        <v>49</v>
      </c>
      <c r="N6" s="28" t="s">
        <v>50</v>
      </c>
      <c r="O6" s="28"/>
      <c r="P6" s="28"/>
      <c r="Q6" s="26"/>
    </row>
    <row r="7" spans="1:17" ht="18.95" customHeight="1" x14ac:dyDescent="0.2">
      <c r="A7" s="26">
        <v>44542</v>
      </c>
      <c r="B7" s="27" t="s">
        <v>218</v>
      </c>
      <c r="C7" s="27" t="s">
        <v>219</v>
      </c>
      <c r="D7" s="27" t="s">
        <v>55</v>
      </c>
      <c r="E7" s="28" t="s">
        <v>47</v>
      </c>
      <c r="F7" s="28" t="s">
        <v>48</v>
      </c>
      <c r="G7" s="29">
        <v>-10</v>
      </c>
      <c r="H7" s="29">
        <v>266.67</v>
      </c>
      <c r="I7" s="29">
        <v>2666.7</v>
      </c>
      <c r="J7" s="29">
        <v>11</v>
      </c>
      <c r="K7" s="29">
        <v>266.67</v>
      </c>
      <c r="L7" s="29">
        <v>2933.37</v>
      </c>
      <c r="M7" s="27" t="s">
        <v>49</v>
      </c>
      <c r="N7" s="28" t="s">
        <v>50</v>
      </c>
      <c r="O7" s="28"/>
      <c r="P7" s="28"/>
      <c r="Q7" s="26"/>
    </row>
    <row r="8" spans="1:17" ht="18.95" customHeight="1" x14ac:dyDescent="0.2">
      <c r="A8" s="26">
        <v>44539</v>
      </c>
      <c r="B8" s="27" t="s">
        <v>218</v>
      </c>
      <c r="C8" s="27" t="s">
        <v>219</v>
      </c>
      <c r="D8" s="27" t="s">
        <v>56</v>
      </c>
      <c r="E8" s="28" t="s">
        <v>47</v>
      </c>
      <c r="F8" s="28" t="s">
        <v>48</v>
      </c>
      <c r="G8" s="29">
        <v>-3</v>
      </c>
      <c r="H8" s="29">
        <v>266.67</v>
      </c>
      <c r="I8" s="29">
        <v>800.01</v>
      </c>
      <c r="J8" s="29">
        <v>5</v>
      </c>
      <c r="K8" s="29">
        <v>266.67</v>
      </c>
      <c r="L8" s="29">
        <v>1333.35</v>
      </c>
      <c r="M8" s="27" t="s">
        <v>49</v>
      </c>
      <c r="N8" s="28" t="s">
        <v>50</v>
      </c>
      <c r="O8" s="28"/>
      <c r="P8" s="28"/>
      <c r="Q8" s="26"/>
    </row>
    <row r="9" spans="1:17" ht="18.95" customHeight="1" x14ac:dyDescent="0.2">
      <c r="A9" s="26">
        <v>44538</v>
      </c>
      <c r="B9" s="27" t="s">
        <v>218</v>
      </c>
      <c r="C9" s="27" t="s">
        <v>219</v>
      </c>
      <c r="D9" s="27" t="s">
        <v>57</v>
      </c>
      <c r="E9" s="28" t="s">
        <v>47</v>
      </c>
      <c r="F9" s="28" t="s">
        <v>48</v>
      </c>
      <c r="G9" s="29">
        <v>-15</v>
      </c>
      <c r="H9" s="29">
        <v>266.67</v>
      </c>
      <c r="I9" s="29">
        <v>4000.05</v>
      </c>
      <c r="J9" s="29">
        <v>8</v>
      </c>
      <c r="K9" s="29">
        <v>266.67</v>
      </c>
      <c r="L9" s="29">
        <v>2133.36</v>
      </c>
      <c r="M9" s="27" t="s">
        <v>49</v>
      </c>
      <c r="N9" s="28" t="s">
        <v>50</v>
      </c>
      <c r="O9" s="28"/>
      <c r="P9" s="28"/>
      <c r="Q9" s="26"/>
    </row>
    <row r="10" spans="1:17" ht="18.95" customHeight="1" x14ac:dyDescent="0.2">
      <c r="A10" s="26">
        <v>44535</v>
      </c>
      <c r="B10" s="27" t="s">
        <v>218</v>
      </c>
      <c r="C10" s="27" t="s">
        <v>219</v>
      </c>
      <c r="D10" s="27" t="s">
        <v>58</v>
      </c>
      <c r="E10" s="28" t="s">
        <v>47</v>
      </c>
      <c r="F10" s="28" t="s">
        <v>48</v>
      </c>
      <c r="G10" s="29">
        <v>-8</v>
      </c>
      <c r="H10" s="29">
        <v>266.67</v>
      </c>
      <c r="I10" s="29">
        <v>2133.36</v>
      </c>
      <c r="J10" s="29">
        <v>7</v>
      </c>
      <c r="K10" s="29">
        <v>266.67</v>
      </c>
      <c r="L10" s="29">
        <v>1866.69</v>
      </c>
      <c r="M10" s="27" t="s">
        <v>49</v>
      </c>
      <c r="N10" s="28" t="s">
        <v>50</v>
      </c>
      <c r="O10" s="28"/>
      <c r="P10" s="28"/>
      <c r="Q10" s="26"/>
    </row>
    <row r="11" spans="1:17" ht="18.95" customHeight="1" x14ac:dyDescent="0.2">
      <c r="A11" s="26">
        <v>44532</v>
      </c>
      <c r="B11" s="27" t="s">
        <v>218</v>
      </c>
      <c r="C11" s="27" t="s">
        <v>219</v>
      </c>
      <c r="D11" s="27" t="s">
        <v>59</v>
      </c>
      <c r="E11" s="28" t="s">
        <v>47</v>
      </c>
      <c r="F11" s="28" t="s">
        <v>48</v>
      </c>
      <c r="G11" s="29">
        <v>-15</v>
      </c>
      <c r="H11" s="29">
        <v>266.67</v>
      </c>
      <c r="I11" s="29">
        <v>4000.05</v>
      </c>
      <c r="J11" s="29">
        <v>1</v>
      </c>
      <c r="K11" s="29">
        <v>266.67</v>
      </c>
      <c r="L11" s="29">
        <v>266.67</v>
      </c>
      <c r="M11" s="27" t="s">
        <v>49</v>
      </c>
      <c r="N11" s="28" t="s">
        <v>50</v>
      </c>
      <c r="O11" s="28"/>
      <c r="P11" s="28"/>
      <c r="Q11" s="26"/>
    </row>
    <row r="12" spans="1:17" ht="18.95" customHeight="1" x14ac:dyDescent="0.2">
      <c r="A12" s="26">
        <v>44532</v>
      </c>
      <c r="B12" s="27" t="s">
        <v>218</v>
      </c>
      <c r="C12" s="27" t="s">
        <v>219</v>
      </c>
      <c r="D12" s="27" t="s">
        <v>60</v>
      </c>
      <c r="E12" s="28" t="s">
        <v>47</v>
      </c>
      <c r="F12" s="28" t="s">
        <v>48</v>
      </c>
      <c r="G12" s="29">
        <v>-4</v>
      </c>
      <c r="H12" s="29">
        <v>266.67</v>
      </c>
      <c r="I12" s="29">
        <v>1066.68</v>
      </c>
      <c r="J12" s="29">
        <v>16</v>
      </c>
      <c r="K12" s="29">
        <v>266.67</v>
      </c>
      <c r="L12" s="29">
        <v>4266.72</v>
      </c>
      <c r="M12" s="27" t="s">
        <v>49</v>
      </c>
      <c r="N12" s="28" t="s">
        <v>50</v>
      </c>
      <c r="O12" s="28"/>
      <c r="P12" s="28"/>
      <c r="Q12" s="26"/>
    </row>
    <row r="13" spans="1:17" ht="18.95" customHeight="1" x14ac:dyDescent="0.2">
      <c r="A13" s="26">
        <v>44530</v>
      </c>
      <c r="B13" s="27" t="s">
        <v>218</v>
      </c>
      <c r="C13" s="27" t="s">
        <v>219</v>
      </c>
      <c r="D13" s="27" t="s">
        <v>61</v>
      </c>
      <c r="E13" s="28" t="s">
        <v>47</v>
      </c>
      <c r="F13" s="28" t="s">
        <v>48</v>
      </c>
      <c r="G13" s="29">
        <v>-2</v>
      </c>
      <c r="H13" s="29">
        <v>266.67</v>
      </c>
      <c r="I13" s="29">
        <v>533.34</v>
      </c>
      <c r="J13" s="29">
        <v>0</v>
      </c>
      <c r="K13" s="29">
        <v>266.67</v>
      </c>
      <c r="L13" s="29">
        <v>0</v>
      </c>
      <c r="M13" s="27" t="s">
        <v>49</v>
      </c>
      <c r="N13" s="28" t="s">
        <v>50</v>
      </c>
      <c r="O13" s="28"/>
      <c r="P13" s="28"/>
      <c r="Q13" s="26"/>
    </row>
    <row r="14" spans="1:17" ht="18.95" customHeight="1" x14ac:dyDescent="0.2">
      <c r="A14" s="26">
        <v>44529</v>
      </c>
      <c r="B14" s="27" t="s">
        <v>218</v>
      </c>
      <c r="C14" s="27" t="s">
        <v>219</v>
      </c>
      <c r="D14" s="27" t="s">
        <v>62</v>
      </c>
      <c r="E14" s="28" t="s">
        <v>47</v>
      </c>
      <c r="F14" s="28" t="s">
        <v>48</v>
      </c>
      <c r="G14" s="29">
        <v>-4</v>
      </c>
      <c r="H14" s="29">
        <v>266.67</v>
      </c>
      <c r="I14" s="29">
        <v>1066.68</v>
      </c>
      <c r="J14" s="29">
        <v>2</v>
      </c>
      <c r="K14" s="29">
        <v>266.67</v>
      </c>
      <c r="L14" s="29">
        <v>533.34</v>
      </c>
      <c r="M14" s="27" t="s">
        <v>49</v>
      </c>
      <c r="N14" s="28" t="s">
        <v>50</v>
      </c>
      <c r="O14" s="28"/>
      <c r="P14" s="28"/>
      <c r="Q14" s="26"/>
    </row>
    <row r="15" spans="1:17" ht="18.95" customHeight="1" x14ac:dyDescent="0.2">
      <c r="A15" s="26">
        <v>44528</v>
      </c>
      <c r="B15" s="27" t="s">
        <v>218</v>
      </c>
      <c r="C15" s="27" t="s">
        <v>219</v>
      </c>
      <c r="D15" s="27" t="s">
        <v>63</v>
      </c>
      <c r="E15" s="28" t="s">
        <v>47</v>
      </c>
      <c r="F15" s="28" t="s">
        <v>48</v>
      </c>
      <c r="G15" s="29">
        <v>-18</v>
      </c>
      <c r="H15" s="29">
        <v>266.67</v>
      </c>
      <c r="I15" s="29">
        <v>4800.0600000000004</v>
      </c>
      <c r="J15" s="29">
        <v>6</v>
      </c>
      <c r="K15" s="29">
        <v>266.67</v>
      </c>
      <c r="L15" s="29">
        <v>1600.02</v>
      </c>
      <c r="M15" s="27" t="s">
        <v>49</v>
      </c>
      <c r="N15" s="28" t="s">
        <v>50</v>
      </c>
      <c r="O15" s="28"/>
      <c r="P15" s="28"/>
      <c r="Q15" s="26"/>
    </row>
    <row r="16" spans="1:17" ht="18.95" customHeight="1" x14ac:dyDescent="0.2">
      <c r="A16" s="26">
        <v>44525</v>
      </c>
      <c r="B16" s="27" t="s">
        <v>218</v>
      </c>
      <c r="C16" s="27" t="s">
        <v>219</v>
      </c>
      <c r="D16" s="27" t="s">
        <v>64</v>
      </c>
      <c r="E16" s="28" t="s">
        <v>47</v>
      </c>
      <c r="F16" s="28" t="s">
        <v>48</v>
      </c>
      <c r="G16" s="29">
        <v>-4</v>
      </c>
      <c r="H16" s="29">
        <v>266.67</v>
      </c>
      <c r="I16" s="29">
        <v>1066.68</v>
      </c>
      <c r="J16" s="29">
        <v>8</v>
      </c>
      <c r="K16" s="29">
        <v>266.67</v>
      </c>
      <c r="L16" s="29">
        <v>2133.36</v>
      </c>
      <c r="M16" s="27" t="s">
        <v>49</v>
      </c>
      <c r="N16" s="28" t="s">
        <v>50</v>
      </c>
      <c r="O16" s="28"/>
      <c r="P16" s="28"/>
      <c r="Q16" s="26"/>
    </row>
    <row r="17" spans="1:17" ht="18.95" customHeight="1" x14ac:dyDescent="0.2">
      <c r="A17" s="26">
        <v>44524</v>
      </c>
      <c r="B17" s="27" t="s">
        <v>218</v>
      </c>
      <c r="C17" s="27" t="s">
        <v>219</v>
      </c>
      <c r="D17" s="27" t="s">
        <v>65</v>
      </c>
      <c r="E17" s="28" t="s">
        <v>47</v>
      </c>
      <c r="F17" s="28" t="s">
        <v>48</v>
      </c>
      <c r="G17" s="29">
        <v>-12</v>
      </c>
      <c r="H17" s="29">
        <v>266.67</v>
      </c>
      <c r="I17" s="29">
        <v>3200.04</v>
      </c>
      <c r="J17" s="29">
        <v>12</v>
      </c>
      <c r="K17" s="29">
        <v>266.67</v>
      </c>
      <c r="L17" s="29">
        <v>3200.04</v>
      </c>
      <c r="M17" s="27" t="s">
        <v>49</v>
      </c>
      <c r="N17" s="28" t="s">
        <v>50</v>
      </c>
      <c r="O17" s="28"/>
      <c r="P17" s="28"/>
      <c r="Q17" s="26"/>
    </row>
    <row r="18" spans="1:17" ht="18.95" customHeight="1" x14ac:dyDescent="0.2">
      <c r="A18" s="26">
        <v>44522</v>
      </c>
      <c r="B18" s="27" t="s">
        <v>218</v>
      </c>
      <c r="C18" s="27" t="s">
        <v>219</v>
      </c>
      <c r="D18" s="27" t="s">
        <v>66</v>
      </c>
      <c r="E18" s="28" t="s">
        <v>47</v>
      </c>
      <c r="F18" s="28" t="s">
        <v>48</v>
      </c>
      <c r="G18" s="29">
        <v>-3</v>
      </c>
      <c r="H18" s="29">
        <v>266.67</v>
      </c>
      <c r="I18" s="29">
        <v>800.01</v>
      </c>
      <c r="J18" s="29">
        <v>8</v>
      </c>
      <c r="K18" s="29">
        <v>266.67</v>
      </c>
      <c r="L18" s="29">
        <v>2133.36</v>
      </c>
      <c r="M18" s="27" t="s">
        <v>49</v>
      </c>
      <c r="N18" s="28" t="s">
        <v>50</v>
      </c>
      <c r="O18" s="28"/>
      <c r="P18" s="28"/>
      <c r="Q18" s="26"/>
    </row>
    <row r="19" spans="1:17" ht="18.95" customHeight="1" x14ac:dyDescent="0.2">
      <c r="A19" s="26">
        <v>44521</v>
      </c>
      <c r="B19" s="27" t="s">
        <v>218</v>
      </c>
      <c r="C19" s="27" t="s">
        <v>219</v>
      </c>
      <c r="D19" s="27" t="s">
        <v>67</v>
      </c>
      <c r="E19" s="28" t="s">
        <v>47</v>
      </c>
      <c r="F19" s="28" t="s">
        <v>48</v>
      </c>
      <c r="G19" s="29">
        <v>-10</v>
      </c>
      <c r="H19" s="29">
        <v>266.67</v>
      </c>
      <c r="I19" s="29">
        <v>2666.7</v>
      </c>
      <c r="J19" s="29">
        <v>11</v>
      </c>
      <c r="K19" s="29">
        <v>266.67</v>
      </c>
      <c r="L19" s="29">
        <v>2933.37</v>
      </c>
      <c r="M19" s="27" t="s">
        <v>49</v>
      </c>
      <c r="N19" s="28" t="s">
        <v>50</v>
      </c>
      <c r="O19" s="28"/>
      <c r="P19" s="28"/>
      <c r="Q19" s="26"/>
    </row>
    <row r="20" spans="1:17" ht="18.95" customHeight="1" x14ac:dyDescent="0.2">
      <c r="A20" s="26">
        <v>44517</v>
      </c>
      <c r="B20" s="27" t="s">
        <v>218</v>
      </c>
      <c r="C20" s="27" t="s">
        <v>219</v>
      </c>
      <c r="D20" s="27" t="s">
        <v>69</v>
      </c>
      <c r="E20" s="28" t="s">
        <v>47</v>
      </c>
      <c r="F20" s="28" t="s">
        <v>48</v>
      </c>
      <c r="G20" s="29">
        <v>-25</v>
      </c>
      <c r="H20" s="29">
        <v>266.67</v>
      </c>
      <c r="I20" s="29">
        <v>6666.75</v>
      </c>
      <c r="J20" s="29">
        <v>1</v>
      </c>
      <c r="K20" s="29">
        <v>266.67</v>
      </c>
      <c r="L20" s="29">
        <v>266.67</v>
      </c>
      <c r="M20" s="27" t="s">
        <v>49</v>
      </c>
      <c r="N20" s="28" t="s">
        <v>50</v>
      </c>
      <c r="O20" s="28"/>
      <c r="P20" s="28"/>
      <c r="Q20" s="26"/>
    </row>
    <row r="21" spans="1:17" ht="18.95" customHeight="1" x14ac:dyDescent="0.2">
      <c r="A21" s="26">
        <v>44515</v>
      </c>
      <c r="B21" s="27" t="s">
        <v>218</v>
      </c>
      <c r="C21" s="27" t="s">
        <v>219</v>
      </c>
      <c r="D21" s="27" t="s">
        <v>70</v>
      </c>
      <c r="E21" s="28" t="s">
        <v>47</v>
      </c>
      <c r="F21" s="28" t="s">
        <v>48</v>
      </c>
      <c r="G21" s="29">
        <v>-3</v>
      </c>
      <c r="H21" s="29">
        <v>266.67</v>
      </c>
      <c r="I21" s="29">
        <v>800.01</v>
      </c>
      <c r="J21" s="29">
        <v>14</v>
      </c>
      <c r="K21" s="29">
        <v>266.67</v>
      </c>
      <c r="L21" s="29">
        <v>3733.38</v>
      </c>
      <c r="M21" s="27" t="s">
        <v>49</v>
      </c>
      <c r="N21" s="28" t="s">
        <v>50</v>
      </c>
      <c r="O21" s="28"/>
      <c r="P21" s="28"/>
      <c r="Q21" s="26"/>
    </row>
    <row r="22" spans="1:17" ht="18.95" customHeight="1" x14ac:dyDescent="0.2">
      <c r="A22" s="26">
        <v>44514</v>
      </c>
      <c r="B22" s="27" t="s">
        <v>218</v>
      </c>
      <c r="C22" s="27" t="s">
        <v>219</v>
      </c>
      <c r="D22" s="27" t="s">
        <v>71</v>
      </c>
      <c r="E22" s="28" t="s">
        <v>47</v>
      </c>
      <c r="F22" s="28" t="s">
        <v>48</v>
      </c>
      <c r="G22" s="29">
        <v>-4</v>
      </c>
      <c r="H22" s="29">
        <v>266.67</v>
      </c>
      <c r="I22" s="29">
        <v>1066.68</v>
      </c>
      <c r="J22" s="29">
        <v>17</v>
      </c>
      <c r="K22" s="29">
        <v>266.67</v>
      </c>
      <c r="L22" s="29">
        <v>4533.3900000000003</v>
      </c>
      <c r="M22" s="27" t="s">
        <v>49</v>
      </c>
      <c r="N22" s="28" t="s">
        <v>50</v>
      </c>
      <c r="O22" s="28"/>
      <c r="P22" s="28"/>
      <c r="Q22" s="26"/>
    </row>
    <row r="23" spans="1:17" ht="18.95" customHeight="1" x14ac:dyDescent="0.2">
      <c r="A23" s="26">
        <v>44510</v>
      </c>
      <c r="B23" s="27" t="s">
        <v>218</v>
      </c>
      <c r="C23" s="27" t="s">
        <v>219</v>
      </c>
      <c r="D23" s="27" t="s">
        <v>72</v>
      </c>
      <c r="E23" s="28" t="s">
        <v>47</v>
      </c>
      <c r="F23" s="28" t="s">
        <v>48</v>
      </c>
      <c r="G23" s="29">
        <v>-4</v>
      </c>
      <c r="H23" s="29">
        <v>266.67</v>
      </c>
      <c r="I23" s="29">
        <v>1066.68</v>
      </c>
      <c r="J23" s="29">
        <v>5</v>
      </c>
      <c r="K23" s="29">
        <v>266.67</v>
      </c>
      <c r="L23" s="29">
        <v>1333.35</v>
      </c>
      <c r="M23" s="27" t="s">
        <v>49</v>
      </c>
      <c r="N23" s="28" t="s">
        <v>50</v>
      </c>
      <c r="O23" s="28"/>
      <c r="P23" s="28"/>
      <c r="Q23" s="26"/>
    </row>
    <row r="24" spans="1:17" ht="18.95" customHeight="1" x14ac:dyDescent="0.2">
      <c r="A24" s="26">
        <v>44508</v>
      </c>
      <c r="B24" s="27" t="s">
        <v>218</v>
      </c>
      <c r="C24" s="27" t="s">
        <v>219</v>
      </c>
      <c r="D24" s="27" t="s">
        <v>73</v>
      </c>
      <c r="E24" s="28" t="s">
        <v>47</v>
      </c>
      <c r="F24" s="28" t="s">
        <v>48</v>
      </c>
      <c r="G24" s="29">
        <v>-10</v>
      </c>
      <c r="H24" s="29">
        <v>266.67</v>
      </c>
      <c r="I24" s="29">
        <v>2666.7</v>
      </c>
      <c r="J24" s="29">
        <v>3</v>
      </c>
      <c r="K24" s="29">
        <v>266.67</v>
      </c>
      <c r="L24" s="29">
        <v>800.01</v>
      </c>
      <c r="M24" s="27" t="s">
        <v>49</v>
      </c>
      <c r="N24" s="28" t="s">
        <v>50</v>
      </c>
      <c r="O24" s="28"/>
      <c r="P24" s="28"/>
      <c r="Q24" s="26"/>
    </row>
    <row r="25" spans="1:17" ht="18.95" customHeight="1" x14ac:dyDescent="0.2">
      <c r="A25" s="26">
        <v>44507</v>
      </c>
      <c r="B25" s="27" t="s">
        <v>218</v>
      </c>
      <c r="C25" s="27" t="s">
        <v>219</v>
      </c>
      <c r="D25" s="27" t="s">
        <v>74</v>
      </c>
      <c r="E25" s="28" t="s">
        <v>47</v>
      </c>
      <c r="F25" s="28" t="s">
        <v>48</v>
      </c>
      <c r="G25" s="29">
        <v>-3</v>
      </c>
      <c r="H25" s="29">
        <v>266.67</v>
      </c>
      <c r="I25" s="29">
        <v>800.01</v>
      </c>
      <c r="J25" s="29">
        <v>13</v>
      </c>
      <c r="K25" s="29">
        <v>266.67</v>
      </c>
      <c r="L25" s="29">
        <v>3466.71</v>
      </c>
      <c r="M25" s="27" t="s">
        <v>49</v>
      </c>
      <c r="N25" s="28" t="s">
        <v>50</v>
      </c>
      <c r="O25" s="28"/>
      <c r="P25" s="28"/>
      <c r="Q25" s="26"/>
    </row>
    <row r="26" spans="1:17" ht="18.95" customHeight="1" x14ac:dyDescent="0.2">
      <c r="A26" s="26">
        <v>44504</v>
      </c>
      <c r="B26" s="27" t="s">
        <v>218</v>
      </c>
      <c r="C26" s="27" t="s">
        <v>219</v>
      </c>
      <c r="D26" s="27" t="s">
        <v>75</v>
      </c>
      <c r="E26" s="28" t="s">
        <v>47</v>
      </c>
      <c r="F26" s="28" t="s">
        <v>48</v>
      </c>
      <c r="G26" s="29">
        <v>-3</v>
      </c>
      <c r="H26" s="29">
        <v>266.67</v>
      </c>
      <c r="I26" s="29">
        <v>800.01</v>
      </c>
      <c r="J26" s="29">
        <v>0</v>
      </c>
      <c r="K26" s="29">
        <v>266.67</v>
      </c>
      <c r="L26" s="29">
        <v>0</v>
      </c>
      <c r="M26" s="27" t="s">
        <v>49</v>
      </c>
      <c r="N26" s="28" t="s">
        <v>50</v>
      </c>
      <c r="O26" s="28"/>
      <c r="P26" s="28"/>
      <c r="Q26" s="26"/>
    </row>
    <row r="27" spans="1:17" ht="18.95" customHeight="1" x14ac:dyDescent="0.2">
      <c r="A27" s="26">
        <v>44503</v>
      </c>
      <c r="B27" s="27" t="s">
        <v>218</v>
      </c>
      <c r="C27" s="27" t="s">
        <v>219</v>
      </c>
      <c r="D27" s="27" t="s">
        <v>76</v>
      </c>
      <c r="E27" s="28" t="s">
        <v>47</v>
      </c>
      <c r="F27" s="28" t="s">
        <v>48</v>
      </c>
      <c r="G27" s="29">
        <v>-25</v>
      </c>
      <c r="H27" s="29">
        <v>266.67</v>
      </c>
      <c r="I27" s="29">
        <v>6666.75</v>
      </c>
      <c r="J27" s="29">
        <v>3</v>
      </c>
      <c r="K27" s="29">
        <v>266.67</v>
      </c>
      <c r="L27" s="29">
        <v>800.01</v>
      </c>
      <c r="M27" s="27" t="s">
        <v>49</v>
      </c>
      <c r="N27" s="28" t="s">
        <v>50</v>
      </c>
      <c r="O27" s="28"/>
      <c r="P27" s="28"/>
      <c r="Q27" s="26"/>
    </row>
    <row r="28" spans="1:17" ht="18.95" customHeight="1" x14ac:dyDescent="0.2">
      <c r="A28" s="26">
        <v>44501</v>
      </c>
      <c r="B28" s="27" t="s">
        <v>218</v>
      </c>
      <c r="C28" s="27" t="s">
        <v>219</v>
      </c>
      <c r="D28" s="27" t="s">
        <v>77</v>
      </c>
      <c r="E28" s="28" t="s">
        <v>47</v>
      </c>
      <c r="F28" s="28" t="s">
        <v>48</v>
      </c>
      <c r="G28" s="29">
        <v>-4</v>
      </c>
      <c r="H28" s="29">
        <v>266.67</v>
      </c>
      <c r="I28" s="29">
        <v>1066.68</v>
      </c>
      <c r="J28" s="29">
        <v>16</v>
      </c>
      <c r="K28" s="29">
        <v>266.67</v>
      </c>
      <c r="L28" s="29">
        <v>4266.72</v>
      </c>
      <c r="M28" s="27" t="s">
        <v>49</v>
      </c>
      <c r="N28" s="28" t="s">
        <v>50</v>
      </c>
      <c r="O28" s="28"/>
      <c r="P28" s="28"/>
      <c r="Q28" s="26"/>
    </row>
    <row r="29" spans="1:17" ht="18.95" customHeight="1" x14ac:dyDescent="0.2">
      <c r="A29" s="26">
        <v>44500</v>
      </c>
      <c r="B29" s="27" t="s">
        <v>218</v>
      </c>
      <c r="C29" s="27" t="s">
        <v>219</v>
      </c>
      <c r="D29" s="27" t="s">
        <v>78</v>
      </c>
      <c r="E29" s="28" t="s">
        <v>47</v>
      </c>
      <c r="F29" s="28" t="s">
        <v>48</v>
      </c>
      <c r="G29" s="29">
        <v>-4</v>
      </c>
      <c r="H29" s="29">
        <v>266.67</v>
      </c>
      <c r="I29" s="29">
        <v>1066.68</v>
      </c>
      <c r="J29" s="29">
        <v>20</v>
      </c>
      <c r="K29" s="29">
        <v>266.67</v>
      </c>
      <c r="L29" s="29">
        <v>5333.4</v>
      </c>
      <c r="M29" s="27" t="s">
        <v>49</v>
      </c>
      <c r="N29" s="28" t="s">
        <v>50</v>
      </c>
      <c r="O29" s="28"/>
      <c r="P29" s="28"/>
      <c r="Q29" s="26"/>
    </row>
    <row r="30" spans="1:17" ht="18.95" customHeight="1" x14ac:dyDescent="0.2">
      <c r="A30" s="26">
        <v>44497</v>
      </c>
      <c r="B30" s="27" t="s">
        <v>218</v>
      </c>
      <c r="C30" s="27" t="s">
        <v>219</v>
      </c>
      <c r="D30" s="27" t="s">
        <v>79</v>
      </c>
      <c r="E30" s="28" t="s">
        <v>47</v>
      </c>
      <c r="F30" s="28" t="s">
        <v>48</v>
      </c>
      <c r="G30" s="29">
        <v>-25</v>
      </c>
      <c r="H30" s="29">
        <v>266.67</v>
      </c>
      <c r="I30" s="29">
        <v>6666.75</v>
      </c>
      <c r="J30" s="29">
        <v>8</v>
      </c>
      <c r="K30" s="29">
        <v>266.67</v>
      </c>
      <c r="L30" s="29">
        <v>2133.36</v>
      </c>
      <c r="M30" s="27" t="s">
        <v>49</v>
      </c>
      <c r="N30" s="28" t="s">
        <v>50</v>
      </c>
      <c r="O30" s="28"/>
      <c r="P30" s="28"/>
      <c r="Q30" s="26"/>
    </row>
    <row r="31" spans="1:17" ht="18.95" customHeight="1" x14ac:dyDescent="0.2">
      <c r="A31" s="26">
        <v>44497</v>
      </c>
      <c r="B31" s="27" t="s">
        <v>218</v>
      </c>
      <c r="C31" s="27" t="s">
        <v>219</v>
      </c>
      <c r="D31" s="27" t="s">
        <v>80</v>
      </c>
      <c r="E31" s="28" t="s">
        <v>47</v>
      </c>
      <c r="F31" s="28" t="s">
        <v>48</v>
      </c>
      <c r="G31" s="29">
        <v>-3</v>
      </c>
      <c r="H31" s="29">
        <v>266.67</v>
      </c>
      <c r="I31" s="29">
        <v>800.01</v>
      </c>
      <c r="J31" s="29">
        <v>33</v>
      </c>
      <c r="K31" s="29">
        <v>266.67</v>
      </c>
      <c r="L31" s="29">
        <v>8800.11</v>
      </c>
      <c r="M31" s="27" t="s">
        <v>49</v>
      </c>
      <c r="N31" s="28" t="s">
        <v>50</v>
      </c>
      <c r="O31" s="28"/>
      <c r="P31" s="28"/>
      <c r="Q31" s="26"/>
    </row>
    <row r="32" spans="1:17" ht="18.95" customHeight="1" x14ac:dyDescent="0.2">
      <c r="A32" s="26">
        <v>44496</v>
      </c>
      <c r="B32" s="27" t="s">
        <v>218</v>
      </c>
      <c r="C32" s="27" t="s">
        <v>219</v>
      </c>
      <c r="D32" s="27" t="s">
        <v>81</v>
      </c>
      <c r="E32" s="28" t="s">
        <v>47</v>
      </c>
      <c r="F32" s="28" t="s">
        <v>48</v>
      </c>
      <c r="G32" s="29">
        <v>-8</v>
      </c>
      <c r="H32" s="29">
        <v>266.67</v>
      </c>
      <c r="I32" s="29">
        <v>2133.36</v>
      </c>
      <c r="J32" s="29">
        <v>24</v>
      </c>
      <c r="K32" s="29">
        <v>266.67</v>
      </c>
      <c r="L32" s="29">
        <v>6400.08</v>
      </c>
      <c r="M32" s="27" t="s">
        <v>49</v>
      </c>
      <c r="N32" s="28" t="s">
        <v>50</v>
      </c>
      <c r="O32" s="28"/>
      <c r="P32" s="28"/>
      <c r="Q32" s="26"/>
    </row>
    <row r="33" spans="1:17" ht="18.95" customHeight="1" x14ac:dyDescent="0.2">
      <c r="A33" s="26">
        <v>44494</v>
      </c>
      <c r="B33" s="27" t="s">
        <v>218</v>
      </c>
      <c r="C33" s="27" t="s">
        <v>219</v>
      </c>
      <c r="D33" s="27" t="s">
        <v>82</v>
      </c>
      <c r="E33" s="28" t="s">
        <v>47</v>
      </c>
      <c r="F33" s="28" t="s">
        <v>48</v>
      </c>
      <c r="G33" s="29">
        <v>-4</v>
      </c>
      <c r="H33" s="29">
        <v>266.67</v>
      </c>
      <c r="I33" s="29">
        <v>1066.68</v>
      </c>
      <c r="J33" s="29">
        <v>32</v>
      </c>
      <c r="K33" s="29">
        <v>266.67</v>
      </c>
      <c r="L33" s="29">
        <v>8533.44</v>
      </c>
      <c r="M33" s="27" t="s">
        <v>49</v>
      </c>
      <c r="N33" s="28" t="s">
        <v>50</v>
      </c>
      <c r="O33" s="28"/>
      <c r="P33" s="28"/>
      <c r="Q33" s="26"/>
    </row>
    <row r="34" spans="1:17" ht="18.95" customHeight="1" x14ac:dyDescent="0.2">
      <c r="A34" s="26">
        <v>44493</v>
      </c>
      <c r="B34" s="27" t="s">
        <v>218</v>
      </c>
      <c r="C34" s="27" t="s">
        <v>219</v>
      </c>
      <c r="D34" s="27" t="s">
        <v>83</v>
      </c>
      <c r="E34" s="28" t="s">
        <v>47</v>
      </c>
      <c r="F34" s="28" t="s">
        <v>48</v>
      </c>
      <c r="G34" s="29">
        <v>-4</v>
      </c>
      <c r="H34" s="29">
        <v>266.67</v>
      </c>
      <c r="I34" s="29">
        <v>1066.68</v>
      </c>
      <c r="J34" s="29">
        <v>20</v>
      </c>
      <c r="K34" s="29">
        <v>266.67</v>
      </c>
      <c r="L34" s="29">
        <v>5333.4</v>
      </c>
      <c r="M34" s="27" t="s">
        <v>49</v>
      </c>
      <c r="N34" s="28" t="s">
        <v>50</v>
      </c>
      <c r="O34" s="28"/>
      <c r="P34" s="28"/>
      <c r="Q34" s="26"/>
    </row>
    <row r="35" spans="1:17" ht="18.95" customHeight="1" x14ac:dyDescent="0.2">
      <c r="A35" s="26">
        <v>44489</v>
      </c>
      <c r="B35" s="27" t="s">
        <v>218</v>
      </c>
      <c r="C35" s="27" t="s">
        <v>219</v>
      </c>
      <c r="D35" s="27" t="s">
        <v>84</v>
      </c>
      <c r="E35" s="28" t="s">
        <v>47</v>
      </c>
      <c r="F35" s="28" t="s">
        <v>48</v>
      </c>
      <c r="G35" s="29">
        <v>-4</v>
      </c>
      <c r="H35" s="29">
        <v>266.67</v>
      </c>
      <c r="I35" s="29">
        <v>1066.68</v>
      </c>
      <c r="J35" s="29">
        <v>24</v>
      </c>
      <c r="K35" s="29">
        <v>266.67</v>
      </c>
      <c r="L35" s="29">
        <v>6400.08</v>
      </c>
      <c r="M35" s="27" t="s">
        <v>49</v>
      </c>
      <c r="N35" s="28" t="s">
        <v>50</v>
      </c>
      <c r="O35" s="28"/>
      <c r="P35" s="28"/>
      <c r="Q35" s="26"/>
    </row>
    <row r="36" spans="1:17" ht="18.95" customHeight="1" x14ac:dyDescent="0.2">
      <c r="A36" s="26">
        <v>44487</v>
      </c>
      <c r="B36" s="27" t="s">
        <v>218</v>
      </c>
      <c r="C36" s="27" t="s">
        <v>219</v>
      </c>
      <c r="D36" s="27" t="s">
        <v>85</v>
      </c>
      <c r="E36" s="28" t="s">
        <v>47</v>
      </c>
      <c r="F36" s="28" t="s">
        <v>48</v>
      </c>
      <c r="G36" s="29">
        <v>-20</v>
      </c>
      <c r="H36" s="29">
        <v>266.67</v>
      </c>
      <c r="I36" s="29">
        <v>5333.4</v>
      </c>
      <c r="J36" s="29">
        <v>16</v>
      </c>
      <c r="K36" s="29">
        <v>266.67</v>
      </c>
      <c r="L36" s="29">
        <v>4266.72</v>
      </c>
      <c r="M36" s="27" t="s">
        <v>49</v>
      </c>
      <c r="N36" s="28" t="s">
        <v>50</v>
      </c>
      <c r="O36" s="28"/>
      <c r="P36" s="28"/>
      <c r="Q36" s="26"/>
    </row>
    <row r="37" spans="1:17" ht="18.95" customHeight="1" x14ac:dyDescent="0.2">
      <c r="A37" s="26">
        <v>44486</v>
      </c>
      <c r="B37" s="27" t="s">
        <v>218</v>
      </c>
      <c r="C37" s="27" t="s">
        <v>219</v>
      </c>
      <c r="D37" s="27" t="s">
        <v>86</v>
      </c>
      <c r="E37" s="28" t="s">
        <v>47</v>
      </c>
      <c r="F37" s="28" t="s">
        <v>48</v>
      </c>
      <c r="G37" s="29">
        <v>-10</v>
      </c>
      <c r="H37" s="29">
        <v>266.67</v>
      </c>
      <c r="I37" s="29">
        <v>2666.7</v>
      </c>
      <c r="J37" s="29">
        <v>20</v>
      </c>
      <c r="K37" s="29">
        <v>266.67</v>
      </c>
      <c r="L37" s="29">
        <v>5333.4</v>
      </c>
      <c r="M37" s="27" t="s">
        <v>49</v>
      </c>
      <c r="N37" s="28" t="s">
        <v>50</v>
      </c>
      <c r="O37" s="28"/>
      <c r="P37" s="28"/>
      <c r="Q37" s="26"/>
    </row>
    <row r="38" spans="1:17" ht="18.95" customHeight="1" x14ac:dyDescent="0.2">
      <c r="A38" s="26">
        <v>44483</v>
      </c>
      <c r="B38" s="27" t="s">
        <v>218</v>
      </c>
      <c r="C38" s="27" t="s">
        <v>219</v>
      </c>
      <c r="D38" s="27" t="s">
        <v>87</v>
      </c>
      <c r="E38" s="28" t="s">
        <v>47</v>
      </c>
      <c r="F38" s="28" t="s">
        <v>48</v>
      </c>
      <c r="G38" s="29">
        <v>-3</v>
      </c>
      <c r="H38" s="29">
        <v>266.67</v>
      </c>
      <c r="I38" s="29">
        <v>800.01</v>
      </c>
      <c r="J38" s="29">
        <v>30</v>
      </c>
      <c r="K38" s="29">
        <v>266.67</v>
      </c>
      <c r="L38" s="29">
        <v>8000.1</v>
      </c>
      <c r="M38" s="27" t="s">
        <v>49</v>
      </c>
      <c r="N38" s="28" t="s">
        <v>50</v>
      </c>
      <c r="O38" s="28"/>
      <c r="P38" s="28"/>
      <c r="Q38" s="26"/>
    </row>
    <row r="39" spans="1:17" ht="18.95" customHeight="1" x14ac:dyDescent="0.2">
      <c r="A39" s="26">
        <v>44482</v>
      </c>
      <c r="B39" s="27" t="s">
        <v>218</v>
      </c>
      <c r="C39" s="27" t="s">
        <v>219</v>
      </c>
      <c r="D39" s="27" t="s">
        <v>88</v>
      </c>
      <c r="E39" s="28" t="s">
        <v>47</v>
      </c>
      <c r="F39" s="28" t="s">
        <v>48</v>
      </c>
      <c r="G39" s="29">
        <v>-12</v>
      </c>
      <c r="H39" s="29">
        <v>266.67</v>
      </c>
      <c r="I39" s="29">
        <v>3200.04</v>
      </c>
      <c r="J39" s="29">
        <v>21</v>
      </c>
      <c r="K39" s="29">
        <v>266.67</v>
      </c>
      <c r="L39" s="29">
        <v>5600.07</v>
      </c>
      <c r="M39" s="27" t="s">
        <v>49</v>
      </c>
      <c r="N39" s="28" t="s">
        <v>50</v>
      </c>
      <c r="O39" s="28"/>
      <c r="P39" s="28"/>
      <c r="Q39" s="26"/>
    </row>
    <row r="40" spans="1:17" ht="18.95" customHeight="1" x14ac:dyDescent="0.2">
      <c r="A40" s="26">
        <v>44480</v>
      </c>
      <c r="B40" s="27" t="s">
        <v>218</v>
      </c>
      <c r="C40" s="27" t="s">
        <v>219</v>
      </c>
      <c r="D40" s="27" t="s">
        <v>89</v>
      </c>
      <c r="E40" s="28" t="s">
        <v>47</v>
      </c>
      <c r="F40" s="28" t="s">
        <v>48</v>
      </c>
      <c r="G40" s="29">
        <v>-3</v>
      </c>
      <c r="H40" s="29">
        <v>266.67</v>
      </c>
      <c r="I40" s="29">
        <v>800.01</v>
      </c>
      <c r="J40" s="29">
        <v>33</v>
      </c>
      <c r="K40" s="29">
        <v>266.67</v>
      </c>
      <c r="L40" s="29">
        <v>8800.11</v>
      </c>
      <c r="M40" s="27" t="s">
        <v>49</v>
      </c>
      <c r="N40" s="28" t="s">
        <v>50</v>
      </c>
      <c r="O40" s="28"/>
      <c r="P40" s="28"/>
      <c r="Q40" s="26"/>
    </row>
    <row r="41" spans="1:17" ht="18.95" customHeight="1" x14ac:dyDescent="0.2">
      <c r="A41" s="26">
        <v>44479</v>
      </c>
      <c r="B41" s="27" t="s">
        <v>218</v>
      </c>
      <c r="C41" s="27" t="s">
        <v>219</v>
      </c>
      <c r="D41" s="27" t="s">
        <v>90</v>
      </c>
      <c r="E41" s="28" t="s">
        <v>47</v>
      </c>
      <c r="F41" s="28" t="s">
        <v>48</v>
      </c>
      <c r="G41" s="29">
        <v>-4</v>
      </c>
      <c r="H41" s="29">
        <v>266.67</v>
      </c>
      <c r="I41" s="29">
        <v>1066.68</v>
      </c>
      <c r="J41" s="29">
        <v>36</v>
      </c>
      <c r="K41" s="29">
        <v>266.67</v>
      </c>
      <c r="L41" s="29">
        <v>9600.1200000000008</v>
      </c>
      <c r="M41" s="27" t="s">
        <v>49</v>
      </c>
      <c r="N41" s="28" t="s">
        <v>50</v>
      </c>
      <c r="O41" s="28"/>
      <c r="P41" s="28"/>
      <c r="Q41" s="26"/>
    </row>
    <row r="42" spans="1:17" ht="18.95" customHeight="1" x14ac:dyDescent="0.2">
      <c r="A42" s="26">
        <v>44476</v>
      </c>
      <c r="B42" s="27" t="s">
        <v>218</v>
      </c>
      <c r="C42" s="27" t="s">
        <v>219</v>
      </c>
      <c r="D42" s="27" t="s">
        <v>91</v>
      </c>
      <c r="E42" s="28" t="s">
        <v>47</v>
      </c>
      <c r="F42" s="28" t="s">
        <v>48</v>
      </c>
      <c r="G42" s="29">
        <v>-30</v>
      </c>
      <c r="H42" s="29">
        <v>266.67</v>
      </c>
      <c r="I42" s="29">
        <v>8000.1</v>
      </c>
      <c r="J42" s="29">
        <v>24</v>
      </c>
      <c r="K42" s="29">
        <v>266.67</v>
      </c>
      <c r="L42" s="29">
        <v>6400.08</v>
      </c>
      <c r="M42" s="27" t="s">
        <v>49</v>
      </c>
      <c r="N42" s="28" t="s">
        <v>50</v>
      </c>
      <c r="O42" s="28"/>
      <c r="P42" s="28"/>
      <c r="Q42" s="26"/>
    </row>
    <row r="43" spans="1:17" ht="18.95" customHeight="1" x14ac:dyDescent="0.2">
      <c r="A43" s="26">
        <v>44475</v>
      </c>
      <c r="B43" s="27" t="s">
        <v>218</v>
      </c>
      <c r="C43" s="27" t="s">
        <v>219</v>
      </c>
      <c r="D43" s="27" t="s">
        <v>92</v>
      </c>
      <c r="E43" s="28" t="s">
        <v>47</v>
      </c>
      <c r="F43" s="28" t="s">
        <v>48</v>
      </c>
      <c r="G43" s="29">
        <v>-4</v>
      </c>
      <c r="H43" s="29">
        <v>266.67</v>
      </c>
      <c r="I43" s="29">
        <v>1066.68</v>
      </c>
      <c r="J43" s="29">
        <v>54</v>
      </c>
      <c r="K43" s="29">
        <v>266.67</v>
      </c>
      <c r="L43" s="29">
        <v>14400.18</v>
      </c>
      <c r="M43" s="27" t="s">
        <v>49</v>
      </c>
      <c r="N43" s="28" t="s">
        <v>50</v>
      </c>
      <c r="O43" s="28"/>
      <c r="P43" s="28"/>
      <c r="Q43" s="26"/>
    </row>
    <row r="44" spans="1:17" ht="18.95" customHeight="1" x14ac:dyDescent="0.2">
      <c r="A44" s="26">
        <v>44473</v>
      </c>
      <c r="B44" s="27" t="s">
        <v>218</v>
      </c>
      <c r="C44" s="27" t="s">
        <v>219</v>
      </c>
      <c r="D44" s="27" t="s">
        <v>93</v>
      </c>
      <c r="E44" s="28" t="s">
        <v>47</v>
      </c>
      <c r="F44" s="28" t="s">
        <v>48</v>
      </c>
      <c r="G44" s="29">
        <v>-3</v>
      </c>
      <c r="H44" s="29">
        <v>266.67</v>
      </c>
      <c r="I44" s="29">
        <v>800.01</v>
      </c>
      <c r="J44" s="29">
        <v>46</v>
      </c>
      <c r="K44" s="29">
        <v>266.67</v>
      </c>
      <c r="L44" s="29">
        <v>12266.82</v>
      </c>
      <c r="M44" s="27" t="s">
        <v>49</v>
      </c>
      <c r="N44" s="28" t="s">
        <v>50</v>
      </c>
      <c r="O44" s="28"/>
      <c r="P44" s="28"/>
      <c r="Q44" s="26"/>
    </row>
    <row r="45" spans="1:17" ht="18.95" customHeight="1" x14ac:dyDescent="0.2">
      <c r="A45" s="26">
        <v>44472</v>
      </c>
      <c r="B45" s="27" t="s">
        <v>218</v>
      </c>
      <c r="C45" s="27" t="s">
        <v>219</v>
      </c>
      <c r="D45" s="27" t="s">
        <v>94</v>
      </c>
      <c r="E45" s="28" t="s">
        <v>47</v>
      </c>
      <c r="F45" s="28" t="s">
        <v>48</v>
      </c>
      <c r="G45" s="29">
        <v>-12</v>
      </c>
      <c r="H45" s="29">
        <v>266.67</v>
      </c>
      <c r="I45" s="29">
        <v>3200.04</v>
      </c>
      <c r="J45" s="29">
        <v>33</v>
      </c>
      <c r="K45" s="29">
        <v>266.67</v>
      </c>
      <c r="L45" s="29">
        <v>8800.11</v>
      </c>
      <c r="M45" s="27" t="s">
        <v>49</v>
      </c>
      <c r="N45" s="28" t="s">
        <v>50</v>
      </c>
      <c r="O45" s="28"/>
      <c r="P45" s="28"/>
      <c r="Q45" s="26"/>
    </row>
    <row r="46" spans="1:17" ht="18.95" customHeight="1" x14ac:dyDescent="0.2">
      <c r="A46" s="26">
        <v>44469</v>
      </c>
      <c r="B46" s="27" t="s">
        <v>218</v>
      </c>
      <c r="C46" s="27" t="s">
        <v>219</v>
      </c>
      <c r="D46" s="27" t="s">
        <v>95</v>
      </c>
      <c r="E46" s="28" t="s">
        <v>47</v>
      </c>
      <c r="F46" s="28" t="s">
        <v>48</v>
      </c>
      <c r="G46" s="29">
        <v>-4</v>
      </c>
      <c r="H46" s="29">
        <v>266.67</v>
      </c>
      <c r="I46" s="29">
        <v>1066.68</v>
      </c>
      <c r="J46" s="29">
        <v>45</v>
      </c>
      <c r="K46" s="29">
        <v>266.67</v>
      </c>
      <c r="L46" s="29">
        <v>12000.15</v>
      </c>
      <c r="M46" s="27" t="s">
        <v>49</v>
      </c>
      <c r="N46" s="28" t="s">
        <v>50</v>
      </c>
      <c r="O46" s="28"/>
      <c r="P46" s="28"/>
      <c r="Q46" s="26"/>
    </row>
    <row r="47" spans="1:17" ht="18.95" customHeight="1" x14ac:dyDescent="0.2">
      <c r="A47" s="26">
        <v>44467</v>
      </c>
      <c r="B47" s="27" t="s">
        <v>218</v>
      </c>
      <c r="C47" s="27" t="s">
        <v>219</v>
      </c>
      <c r="D47" s="27" t="s">
        <v>96</v>
      </c>
      <c r="E47" s="28" t="s">
        <v>47</v>
      </c>
      <c r="F47" s="28" t="s">
        <v>48</v>
      </c>
      <c r="G47" s="29">
        <v>-3</v>
      </c>
      <c r="H47" s="29">
        <v>266.67</v>
      </c>
      <c r="I47" s="29">
        <v>800.01</v>
      </c>
      <c r="J47" s="29">
        <v>37</v>
      </c>
      <c r="K47" s="29">
        <v>266.67</v>
      </c>
      <c r="L47" s="29">
        <v>9866.7900000000009</v>
      </c>
      <c r="M47" s="27" t="s">
        <v>49</v>
      </c>
      <c r="N47" s="28" t="s">
        <v>50</v>
      </c>
      <c r="O47" s="28"/>
      <c r="P47" s="28"/>
      <c r="Q47" s="26"/>
    </row>
    <row r="48" spans="1:17" ht="18.95" customHeight="1" x14ac:dyDescent="0.2">
      <c r="A48" s="26">
        <v>44466</v>
      </c>
      <c r="B48" s="27" t="s">
        <v>218</v>
      </c>
      <c r="C48" s="27" t="s">
        <v>219</v>
      </c>
      <c r="D48" s="27" t="s">
        <v>97</v>
      </c>
      <c r="E48" s="28" t="s">
        <v>47</v>
      </c>
      <c r="F48" s="28" t="s">
        <v>48</v>
      </c>
      <c r="G48" s="29">
        <v>-20</v>
      </c>
      <c r="H48" s="29">
        <v>266.67</v>
      </c>
      <c r="I48" s="29">
        <v>5333.4</v>
      </c>
      <c r="J48" s="29">
        <v>40</v>
      </c>
      <c r="K48" s="29">
        <v>266.67</v>
      </c>
      <c r="L48" s="29">
        <v>10666.8</v>
      </c>
      <c r="M48" s="27" t="s">
        <v>49</v>
      </c>
      <c r="N48" s="28" t="s">
        <v>50</v>
      </c>
      <c r="O48" s="28"/>
      <c r="P48" s="28"/>
      <c r="Q48" s="26"/>
    </row>
    <row r="49" spans="1:17" ht="18.95" customHeight="1" x14ac:dyDescent="0.2">
      <c r="A49" s="26">
        <v>44462</v>
      </c>
      <c r="B49" s="27" t="s">
        <v>218</v>
      </c>
      <c r="C49" s="27" t="s">
        <v>219</v>
      </c>
      <c r="D49" s="27" t="s">
        <v>98</v>
      </c>
      <c r="E49" s="28" t="s">
        <v>47</v>
      </c>
      <c r="F49" s="28" t="s">
        <v>48</v>
      </c>
      <c r="G49" s="29">
        <v>-3</v>
      </c>
      <c r="H49" s="29">
        <v>266.67</v>
      </c>
      <c r="I49" s="29">
        <v>800.01</v>
      </c>
      <c r="J49" s="29">
        <v>44</v>
      </c>
      <c r="K49" s="29">
        <v>266.67</v>
      </c>
      <c r="L49" s="29">
        <v>11733.48</v>
      </c>
      <c r="M49" s="27" t="s">
        <v>49</v>
      </c>
      <c r="N49" s="28" t="s">
        <v>50</v>
      </c>
      <c r="O49" s="28"/>
      <c r="P49" s="28"/>
      <c r="Q49" s="26"/>
    </row>
    <row r="50" spans="1:17" ht="18.95" customHeight="1" x14ac:dyDescent="0.2">
      <c r="A50" s="26">
        <v>44461</v>
      </c>
      <c r="B50" s="27" t="s">
        <v>218</v>
      </c>
      <c r="C50" s="27" t="s">
        <v>219</v>
      </c>
      <c r="D50" s="27" t="s">
        <v>99</v>
      </c>
      <c r="E50" s="28" t="s">
        <v>47</v>
      </c>
      <c r="F50" s="28" t="s">
        <v>48</v>
      </c>
      <c r="G50" s="29">
        <v>-3</v>
      </c>
      <c r="H50" s="29">
        <v>266.67</v>
      </c>
      <c r="I50" s="29">
        <v>800.01</v>
      </c>
      <c r="J50" s="29">
        <v>35</v>
      </c>
      <c r="K50" s="29">
        <v>266.67</v>
      </c>
      <c r="L50" s="29">
        <v>9333.4500000000007</v>
      </c>
      <c r="M50" s="27" t="s">
        <v>49</v>
      </c>
      <c r="N50" s="28" t="s">
        <v>50</v>
      </c>
      <c r="O50" s="28"/>
      <c r="P50" s="28"/>
      <c r="Q50" s="26"/>
    </row>
    <row r="51" spans="1:17" ht="18.95" customHeight="1" x14ac:dyDescent="0.2">
      <c r="A51" s="26">
        <v>44460</v>
      </c>
      <c r="B51" s="27" t="s">
        <v>218</v>
      </c>
      <c r="C51" s="27" t="s">
        <v>219</v>
      </c>
      <c r="D51" s="27" t="s">
        <v>100</v>
      </c>
      <c r="E51" s="28" t="s">
        <v>47</v>
      </c>
      <c r="F51" s="28" t="s">
        <v>48</v>
      </c>
      <c r="G51" s="29">
        <v>-4</v>
      </c>
      <c r="H51" s="29">
        <v>266.67</v>
      </c>
      <c r="I51" s="29">
        <v>1066.68</v>
      </c>
      <c r="J51" s="29">
        <v>38</v>
      </c>
      <c r="K51" s="29">
        <v>266.67</v>
      </c>
      <c r="L51" s="29">
        <v>10133.459999999999</v>
      </c>
      <c r="M51" s="27" t="s">
        <v>49</v>
      </c>
      <c r="N51" s="28" t="s">
        <v>50</v>
      </c>
      <c r="O51" s="28"/>
      <c r="P51" s="28"/>
      <c r="Q51" s="26"/>
    </row>
    <row r="52" spans="1:17" ht="18.95" customHeight="1" x14ac:dyDescent="0.2">
      <c r="A52" s="26">
        <v>44458</v>
      </c>
      <c r="B52" s="27" t="s">
        <v>218</v>
      </c>
      <c r="C52" s="27" t="s">
        <v>219</v>
      </c>
      <c r="D52" s="27" t="s">
        <v>101</v>
      </c>
      <c r="E52" s="28" t="s">
        <v>47</v>
      </c>
      <c r="F52" s="28" t="s">
        <v>48</v>
      </c>
      <c r="G52" s="29">
        <v>-7</v>
      </c>
      <c r="H52" s="29">
        <v>266.67</v>
      </c>
      <c r="I52" s="29">
        <v>1866.69</v>
      </c>
      <c r="J52" s="29">
        <v>26</v>
      </c>
      <c r="K52" s="29">
        <v>266.67</v>
      </c>
      <c r="L52" s="29">
        <v>6933.42</v>
      </c>
      <c r="M52" s="27" t="s">
        <v>49</v>
      </c>
      <c r="N52" s="28" t="s">
        <v>50</v>
      </c>
      <c r="O52" s="28"/>
      <c r="P52" s="28"/>
      <c r="Q52" s="26"/>
    </row>
    <row r="53" spans="1:17" ht="18.95" customHeight="1" x14ac:dyDescent="0.2">
      <c r="A53" s="26">
        <v>44455</v>
      </c>
      <c r="B53" s="27" t="s">
        <v>218</v>
      </c>
      <c r="C53" s="27" t="s">
        <v>219</v>
      </c>
      <c r="D53" s="27" t="s">
        <v>102</v>
      </c>
      <c r="E53" s="28" t="s">
        <v>47</v>
      </c>
      <c r="F53" s="28" t="s">
        <v>48</v>
      </c>
      <c r="G53" s="29">
        <v>-4</v>
      </c>
      <c r="H53" s="29">
        <v>266.67</v>
      </c>
      <c r="I53" s="29">
        <v>1066.68</v>
      </c>
      <c r="J53" s="29">
        <v>33</v>
      </c>
      <c r="K53" s="29">
        <v>266.67</v>
      </c>
      <c r="L53" s="29">
        <v>8800.11</v>
      </c>
      <c r="M53" s="27" t="s">
        <v>49</v>
      </c>
      <c r="N53" s="28" t="s">
        <v>50</v>
      </c>
      <c r="O53" s="28"/>
      <c r="P53" s="28"/>
      <c r="Q53" s="26"/>
    </row>
    <row r="54" spans="1:17" ht="18.95" customHeight="1" x14ac:dyDescent="0.2">
      <c r="A54" s="26">
        <v>44453</v>
      </c>
      <c r="B54" s="27" t="s">
        <v>218</v>
      </c>
      <c r="C54" s="27" t="s">
        <v>219</v>
      </c>
      <c r="D54" s="27" t="s">
        <v>103</v>
      </c>
      <c r="E54" s="28" t="s">
        <v>47</v>
      </c>
      <c r="F54" s="28" t="s">
        <v>48</v>
      </c>
      <c r="G54" s="29">
        <v>-16</v>
      </c>
      <c r="H54" s="29">
        <v>266.67</v>
      </c>
      <c r="I54" s="29">
        <v>4266.72</v>
      </c>
      <c r="J54" s="29">
        <v>23</v>
      </c>
      <c r="K54" s="29">
        <v>266.67</v>
      </c>
      <c r="L54" s="29">
        <v>6133.41</v>
      </c>
      <c r="M54" s="27" t="s">
        <v>49</v>
      </c>
      <c r="N54" s="28" t="s">
        <v>50</v>
      </c>
      <c r="O54" s="28"/>
      <c r="P54" s="28"/>
      <c r="Q54" s="26"/>
    </row>
    <row r="55" spans="1:17" ht="18.95" customHeight="1" x14ac:dyDescent="0.2">
      <c r="A55" s="26">
        <v>44451</v>
      </c>
      <c r="B55" s="27" t="s">
        <v>218</v>
      </c>
      <c r="C55" s="27" t="s">
        <v>219</v>
      </c>
      <c r="D55" s="27" t="s">
        <v>104</v>
      </c>
      <c r="E55" s="28" t="s">
        <v>47</v>
      </c>
      <c r="F55" s="28" t="s">
        <v>48</v>
      </c>
      <c r="G55" s="29">
        <v>-2</v>
      </c>
      <c r="H55" s="29">
        <v>266.67</v>
      </c>
      <c r="I55" s="29">
        <v>533.34</v>
      </c>
      <c r="J55" s="29">
        <v>23</v>
      </c>
      <c r="K55" s="29">
        <v>266.67</v>
      </c>
      <c r="L55" s="29">
        <v>6133.41</v>
      </c>
      <c r="M55" s="27" t="s">
        <v>49</v>
      </c>
      <c r="N55" s="28" t="s">
        <v>50</v>
      </c>
      <c r="O55" s="28"/>
      <c r="P55" s="28"/>
      <c r="Q55" s="26"/>
    </row>
    <row r="56" spans="1:17" ht="18.95" customHeight="1" x14ac:dyDescent="0.2">
      <c r="A56" s="26">
        <v>44448</v>
      </c>
      <c r="B56" s="27" t="s">
        <v>218</v>
      </c>
      <c r="C56" s="27" t="s">
        <v>219</v>
      </c>
      <c r="D56" s="27" t="s">
        <v>105</v>
      </c>
      <c r="E56" s="28" t="s">
        <v>47</v>
      </c>
      <c r="F56" s="28" t="s">
        <v>48</v>
      </c>
      <c r="G56" s="29">
        <v>-3</v>
      </c>
      <c r="H56" s="29">
        <v>266.67</v>
      </c>
      <c r="I56" s="29">
        <v>800.01</v>
      </c>
      <c r="J56" s="29">
        <v>25</v>
      </c>
      <c r="K56" s="29">
        <v>266.67</v>
      </c>
      <c r="L56" s="29">
        <v>6666.75</v>
      </c>
      <c r="M56" s="27" t="s">
        <v>49</v>
      </c>
      <c r="N56" s="28" t="s">
        <v>50</v>
      </c>
      <c r="O56" s="28"/>
      <c r="P56" s="28"/>
      <c r="Q56" s="26"/>
    </row>
    <row r="57" spans="1:17" ht="18.95" customHeight="1" x14ac:dyDescent="0.2">
      <c r="A57" s="26">
        <v>44447</v>
      </c>
      <c r="B57" s="27" t="s">
        <v>218</v>
      </c>
      <c r="C57" s="27" t="s">
        <v>219</v>
      </c>
      <c r="D57" s="27" t="s">
        <v>106</v>
      </c>
      <c r="E57" s="28" t="s">
        <v>47</v>
      </c>
      <c r="F57" s="28" t="s">
        <v>48</v>
      </c>
      <c r="G57" s="29">
        <v>-3</v>
      </c>
      <c r="H57" s="29">
        <v>266.67</v>
      </c>
      <c r="I57" s="29">
        <v>800.01</v>
      </c>
      <c r="J57" s="29">
        <v>28</v>
      </c>
      <c r="K57" s="29">
        <v>266.67</v>
      </c>
      <c r="L57" s="29">
        <v>7466.76</v>
      </c>
      <c r="M57" s="27" t="s">
        <v>49</v>
      </c>
      <c r="N57" s="28" t="s">
        <v>50</v>
      </c>
      <c r="O57" s="28"/>
      <c r="P57" s="28"/>
      <c r="Q57" s="26"/>
    </row>
    <row r="58" spans="1:17" ht="18.95" customHeight="1" x14ac:dyDescent="0.2">
      <c r="A58" s="26">
        <v>44445</v>
      </c>
      <c r="B58" s="27" t="s">
        <v>218</v>
      </c>
      <c r="C58" s="27" t="s">
        <v>219</v>
      </c>
      <c r="D58" s="27" t="s">
        <v>107</v>
      </c>
      <c r="E58" s="28" t="s">
        <v>47</v>
      </c>
      <c r="F58" s="28" t="s">
        <v>48</v>
      </c>
      <c r="G58" s="29">
        <v>-14</v>
      </c>
      <c r="H58" s="29">
        <v>266.67</v>
      </c>
      <c r="I58" s="29">
        <v>3733.38</v>
      </c>
      <c r="J58" s="29">
        <v>17</v>
      </c>
      <c r="K58" s="29">
        <v>266.67</v>
      </c>
      <c r="L58" s="29">
        <v>4533.3900000000003</v>
      </c>
      <c r="M58" s="27" t="s">
        <v>49</v>
      </c>
      <c r="N58" s="28" t="s">
        <v>50</v>
      </c>
      <c r="O58" s="28"/>
      <c r="P58" s="28"/>
      <c r="Q58" s="26"/>
    </row>
    <row r="59" spans="1:17" ht="18.95" customHeight="1" x14ac:dyDescent="0.2">
      <c r="A59" s="26">
        <v>44444</v>
      </c>
      <c r="B59" s="27" t="s">
        <v>218</v>
      </c>
      <c r="C59" s="27" t="s">
        <v>219</v>
      </c>
      <c r="D59" s="27" t="s">
        <v>108</v>
      </c>
      <c r="E59" s="28" t="s">
        <v>47</v>
      </c>
      <c r="F59" s="28" t="s">
        <v>48</v>
      </c>
      <c r="G59" s="29">
        <v>-8</v>
      </c>
      <c r="H59" s="29">
        <v>266.67</v>
      </c>
      <c r="I59" s="29">
        <v>2133.36</v>
      </c>
      <c r="J59" s="29">
        <v>15</v>
      </c>
      <c r="K59" s="29">
        <v>266.67</v>
      </c>
      <c r="L59" s="29">
        <v>4000.05</v>
      </c>
      <c r="M59" s="27" t="s">
        <v>49</v>
      </c>
      <c r="N59" s="28" t="s">
        <v>50</v>
      </c>
      <c r="O59" s="28"/>
      <c r="P59" s="28"/>
      <c r="Q59" s="26"/>
    </row>
    <row r="60" spans="1:17" ht="18.95" customHeight="1" x14ac:dyDescent="0.2">
      <c r="A60" s="26">
        <v>44441</v>
      </c>
      <c r="B60" s="27" t="s">
        <v>218</v>
      </c>
      <c r="C60" s="27" t="s">
        <v>219</v>
      </c>
      <c r="D60" s="27" t="s">
        <v>109</v>
      </c>
      <c r="E60" s="28" t="s">
        <v>47</v>
      </c>
      <c r="F60" s="28" t="s">
        <v>48</v>
      </c>
      <c r="G60" s="29">
        <v>-2</v>
      </c>
      <c r="H60" s="29">
        <v>266.67</v>
      </c>
      <c r="I60" s="29">
        <v>533.34</v>
      </c>
      <c r="J60" s="29">
        <v>23</v>
      </c>
      <c r="K60" s="29">
        <v>266.67</v>
      </c>
      <c r="L60" s="29">
        <v>6133.41</v>
      </c>
      <c r="M60" s="27" t="s">
        <v>49</v>
      </c>
      <c r="N60" s="28" t="s">
        <v>50</v>
      </c>
      <c r="O60" s="28"/>
      <c r="P60" s="28"/>
      <c r="Q60" s="26"/>
    </row>
    <row r="61" spans="1:17" ht="18.95" customHeight="1" x14ac:dyDescent="0.2">
      <c r="A61" s="26">
        <v>44440</v>
      </c>
      <c r="B61" s="27" t="s">
        <v>218</v>
      </c>
      <c r="C61" s="27" t="s">
        <v>219</v>
      </c>
      <c r="D61" s="27" t="s">
        <v>110</v>
      </c>
      <c r="E61" s="28" t="s">
        <v>47</v>
      </c>
      <c r="F61" s="28" t="s">
        <v>48</v>
      </c>
      <c r="G61" s="29">
        <v>-3</v>
      </c>
      <c r="H61" s="29">
        <v>266.67</v>
      </c>
      <c r="I61" s="29">
        <v>800.01</v>
      </c>
      <c r="J61" s="29">
        <v>11</v>
      </c>
      <c r="K61" s="29">
        <v>266.67</v>
      </c>
      <c r="L61" s="29">
        <v>2933.37</v>
      </c>
      <c r="M61" s="27" t="s">
        <v>49</v>
      </c>
      <c r="N61" s="28" t="s">
        <v>50</v>
      </c>
      <c r="O61" s="28"/>
      <c r="P61" s="28"/>
      <c r="Q61" s="26"/>
    </row>
    <row r="62" spans="1:17" ht="18.95" customHeight="1" x14ac:dyDescent="0.2">
      <c r="A62" s="26">
        <v>44439</v>
      </c>
      <c r="B62" s="27" t="s">
        <v>218</v>
      </c>
      <c r="C62" s="27" t="s">
        <v>219</v>
      </c>
      <c r="D62" s="27" t="s">
        <v>111</v>
      </c>
      <c r="E62" s="28" t="s">
        <v>47</v>
      </c>
      <c r="F62" s="28" t="s">
        <v>48</v>
      </c>
      <c r="G62" s="29">
        <v>-2</v>
      </c>
      <c r="H62" s="29">
        <v>266.67</v>
      </c>
      <c r="I62" s="29">
        <v>533.34</v>
      </c>
      <c r="J62" s="29">
        <v>14</v>
      </c>
      <c r="K62" s="29">
        <v>266.67</v>
      </c>
      <c r="L62" s="29">
        <v>3733.38</v>
      </c>
      <c r="M62" s="27" t="s">
        <v>49</v>
      </c>
      <c r="N62" s="28" t="s">
        <v>50</v>
      </c>
      <c r="O62" s="28"/>
      <c r="P62" s="28"/>
      <c r="Q62" s="26"/>
    </row>
    <row r="63" spans="1:17" ht="18.95" customHeight="1" x14ac:dyDescent="0.2">
      <c r="A63" s="26">
        <v>44437</v>
      </c>
      <c r="B63" s="27" t="s">
        <v>218</v>
      </c>
      <c r="C63" s="27" t="s">
        <v>219</v>
      </c>
      <c r="D63" s="27" t="s">
        <v>112</v>
      </c>
      <c r="E63" s="28" t="s">
        <v>47</v>
      </c>
      <c r="F63" s="28" t="s">
        <v>48</v>
      </c>
      <c r="G63" s="29">
        <v>-10</v>
      </c>
      <c r="H63" s="29">
        <v>266.67</v>
      </c>
      <c r="I63" s="29">
        <v>2666.7</v>
      </c>
      <c r="J63" s="29">
        <v>16</v>
      </c>
      <c r="K63" s="29">
        <v>266.67</v>
      </c>
      <c r="L63" s="29">
        <v>4266.72</v>
      </c>
      <c r="M63" s="27" t="s">
        <v>49</v>
      </c>
      <c r="N63" s="28" t="s">
        <v>50</v>
      </c>
      <c r="O63" s="28"/>
      <c r="P63" s="28"/>
      <c r="Q63" s="26"/>
    </row>
    <row r="64" spans="1:17" ht="18.95" customHeight="1" x14ac:dyDescent="0.2">
      <c r="A64" s="26">
        <v>44434</v>
      </c>
      <c r="B64" s="27" t="s">
        <v>218</v>
      </c>
      <c r="C64" s="27" t="s">
        <v>219</v>
      </c>
      <c r="D64" s="27" t="s">
        <v>113</v>
      </c>
      <c r="E64" s="28" t="s">
        <v>47</v>
      </c>
      <c r="F64" s="28" t="s">
        <v>48</v>
      </c>
      <c r="G64" s="29">
        <v>-4</v>
      </c>
      <c r="H64" s="29">
        <v>266.67</v>
      </c>
      <c r="I64" s="29">
        <v>1066.68</v>
      </c>
      <c r="J64" s="29">
        <v>16</v>
      </c>
      <c r="K64" s="29">
        <v>266.67</v>
      </c>
      <c r="L64" s="29">
        <v>4266.72</v>
      </c>
      <c r="M64" s="27" t="s">
        <v>49</v>
      </c>
      <c r="N64" s="28" t="s">
        <v>50</v>
      </c>
      <c r="O64" s="28"/>
      <c r="P64" s="28"/>
      <c r="Q64" s="26"/>
    </row>
    <row r="65" spans="1:17" ht="18.95" customHeight="1" x14ac:dyDescent="0.2">
      <c r="A65" s="26">
        <v>44432</v>
      </c>
      <c r="B65" s="27" t="s">
        <v>218</v>
      </c>
      <c r="C65" s="27" t="s">
        <v>219</v>
      </c>
      <c r="D65" s="27" t="s">
        <v>114</v>
      </c>
      <c r="E65" s="28" t="s">
        <v>47</v>
      </c>
      <c r="F65" s="28" t="s">
        <v>48</v>
      </c>
      <c r="G65" s="29">
        <v>-12</v>
      </c>
      <c r="H65" s="29">
        <v>266.67</v>
      </c>
      <c r="I65" s="29">
        <v>3200.04</v>
      </c>
      <c r="J65" s="29">
        <v>6</v>
      </c>
      <c r="K65" s="29">
        <v>266.67</v>
      </c>
      <c r="L65" s="29">
        <v>1600.02</v>
      </c>
      <c r="M65" s="27" t="s">
        <v>49</v>
      </c>
      <c r="N65" s="28" t="s">
        <v>50</v>
      </c>
      <c r="O65" s="28"/>
      <c r="P65" s="28"/>
      <c r="Q65" s="26"/>
    </row>
    <row r="66" spans="1:17" ht="18.95" customHeight="1" x14ac:dyDescent="0.2">
      <c r="A66" s="26">
        <v>44430</v>
      </c>
      <c r="B66" s="27" t="s">
        <v>218</v>
      </c>
      <c r="C66" s="27" t="s">
        <v>219</v>
      </c>
      <c r="D66" s="27" t="s">
        <v>115</v>
      </c>
      <c r="E66" s="28" t="s">
        <v>47</v>
      </c>
      <c r="F66" s="28" t="s">
        <v>48</v>
      </c>
      <c r="G66" s="29">
        <v>-3</v>
      </c>
      <c r="H66" s="29">
        <v>266.67</v>
      </c>
      <c r="I66" s="29">
        <v>800.01</v>
      </c>
      <c r="J66" s="29">
        <v>0</v>
      </c>
      <c r="K66" s="29">
        <v>266.67</v>
      </c>
      <c r="L66" s="29">
        <v>0</v>
      </c>
      <c r="M66" s="27" t="s">
        <v>49</v>
      </c>
      <c r="N66" s="28" t="s">
        <v>50</v>
      </c>
      <c r="O66" s="28"/>
      <c r="P66" s="28"/>
      <c r="Q66" s="26"/>
    </row>
    <row r="67" spans="1:17" ht="18.95" customHeight="1" x14ac:dyDescent="0.2">
      <c r="A67" s="26">
        <v>44427</v>
      </c>
      <c r="B67" s="27" t="s">
        <v>218</v>
      </c>
      <c r="C67" s="27" t="s">
        <v>219</v>
      </c>
      <c r="D67" s="27" t="s">
        <v>116</v>
      </c>
      <c r="E67" s="28" t="s">
        <v>47</v>
      </c>
      <c r="F67" s="28" t="s">
        <v>48</v>
      </c>
      <c r="G67" s="29">
        <v>-3</v>
      </c>
      <c r="H67" s="29">
        <v>266.67</v>
      </c>
      <c r="I67" s="29">
        <v>800.01</v>
      </c>
      <c r="J67" s="29">
        <v>3</v>
      </c>
      <c r="K67" s="29">
        <v>266.67</v>
      </c>
      <c r="L67" s="29">
        <v>800.01</v>
      </c>
      <c r="M67" s="27" t="s">
        <v>49</v>
      </c>
      <c r="N67" s="28" t="s">
        <v>50</v>
      </c>
      <c r="O67" s="28"/>
      <c r="P67" s="28"/>
      <c r="Q67" s="26"/>
    </row>
    <row r="68" spans="1:17" ht="18.95" customHeight="1" x14ac:dyDescent="0.2">
      <c r="A68" s="26">
        <v>44425</v>
      </c>
      <c r="B68" s="27" t="s">
        <v>218</v>
      </c>
      <c r="C68" s="27" t="s">
        <v>219</v>
      </c>
      <c r="D68" s="27" t="s">
        <v>117</v>
      </c>
      <c r="E68" s="28" t="s">
        <v>47</v>
      </c>
      <c r="F68" s="28" t="s">
        <v>48</v>
      </c>
      <c r="G68" s="29">
        <v>-2</v>
      </c>
      <c r="H68" s="29">
        <v>266.67</v>
      </c>
      <c r="I68" s="29">
        <v>533.34</v>
      </c>
      <c r="J68" s="29">
        <v>6</v>
      </c>
      <c r="K68" s="29">
        <v>266.67</v>
      </c>
      <c r="L68" s="29">
        <v>1600.02</v>
      </c>
      <c r="M68" s="27" t="s">
        <v>49</v>
      </c>
      <c r="N68" s="28" t="s">
        <v>50</v>
      </c>
      <c r="O68" s="28"/>
      <c r="P68" s="28"/>
      <c r="Q68" s="26"/>
    </row>
    <row r="69" spans="1:17" ht="18.95" customHeight="1" x14ac:dyDescent="0.2">
      <c r="A69" s="26">
        <v>44424</v>
      </c>
      <c r="B69" s="27" t="s">
        <v>218</v>
      </c>
      <c r="C69" s="27" t="s">
        <v>219</v>
      </c>
      <c r="D69" s="27" t="s">
        <v>118</v>
      </c>
      <c r="E69" s="28" t="s">
        <v>47</v>
      </c>
      <c r="F69" s="28" t="s">
        <v>48</v>
      </c>
      <c r="G69" s="29">
        <v>-18</v>
      </c>
      <c r="H69" s="29">
        <v>266.67</v>
      </c>
      <c r="I69" s="29">
        <v>4800.0600000000004</v>
      </c>
      <c r="J69" s="29">
        <v>8</v>
      </c>
      <c r="K69" s="29">
        <v>266.67</v>
      </c>
      <c r="L69" s="29">
        <v>2133.36</v>
      </c>
      <c r="M69" s="27" t="s">
        <v>49</v>
      </c>
      <c r="N69" s="28" t="s">
        <v>50</v>
      </c>
      <c r="O69" s="28"/>
      <c r="P69" s="28"/>
      <c r="Q69" s="26"/>
    </row>
    <row r="70" spans="1:17" ht="18.95" customHeight="1" x14ac:dyDescent="0.2">
      <c r="A70" s="26">
        <v>44420</v>
      </c>
      <c r="B70" s="27" t="s">
        <v>218</v>
      </c>
      <c r="C70" s="27" t="s">
        <v>219</v>
      </c>
      <c r="D70" s="27" t="s">
        <v>119</v>
      </c>
      <c r="E70" s="28" t="s">
        <v>47</v>
      </c>
      <c r="F70" s="28" t="s">
        <v>48</v>
      </c>
      <c r="G70" s="29">
        <v>-3</v>
      </c>
      <c r="H70" s="29">
        <v>266.67</v>
      </c>
      <c r="I70" s="29">
        <v>800.01</v>
      </c>
      <c r="J70" s="29">
        <v>26</v>
      </c>
      <c r="K70" s="29">
        <v>266.67</v>
      </c>
      <c r="L70" s="29">
        <v>6933.42</v>
      </c>
      <c r="M70" s="27" t="s">
        <v>49</v>
      </c>
      <c r="N70" s="28" t="s">
        <v>50</v>
      </c>
      <c r="O70" s="28"/>
      <c r="P70" s="28"/>
      <c r="Q70" s="26"/>
    </row>
    <row r="71" spans="1:17" ht="18.95" customHeight="1" x14ac:dyDescent="0.2">
      <c r="A71" s="26">
        <v>44419</v>
      </c>
      <c r="B71" s="27" t="s">
        <v>218</v>
      </c>
      <c r="C71" s="27" t="s">
        <v>219</v>
      </c>
      <c r="D71" s="27" t="s">
        <v>120</v>
      </c>
      <c r="E71" s="28" t="s">
        <v>47</v>
      </c>
      <c r="F71" s="28" t="s">
        <v>48</v>
      </c>
      <c r="G71" s="29">
        <v>-8</v>
      </c>
      <c r="H71" s="29">
        <v>266.67</v>
      </c>
      <c r="I71" s="29">
        <v>2133.36</v>
      </c>
      <c r="J71" s="29">
        <v>15</v>
      </c>
      <c r="K71" s="29">
        <v>266.67</v>
      </c>
      <c r="L71" s="29">
        <v>4000.05</v>
      </c>
      <c r="M71" s="27" t="s">
        <v>49</v>
      </c>
      <c r="N71" s="28" t="s">
        <v>50</v>
      </c>
      <c r="O71" s="28"/>
      <c r="P71" s="28"/>
      <c r="Q71" s="26"/>
    </row>
    <row r="72" spans="1:17" ht="18.95" customHeight="1" x14ac:dyDescent="0.2">
      <c r="A72" s="26">
        <v>44417</v>
      </c>
      <c r="B72" s="27" t="s">
        <v>218</v>
      </c>
      <c r="C72" s="27" t="s">
        <v>219</v>
      </c>
      <c r="D72" s="27" t="s">
        <v>121</v>
      </c>
      <c r="E72" s="28" t="s">
        <v>47</v>
      </c>
      <c r="F72" s="28" t="s">
        <v>48</v>
      </c>
      <c r="G72" s="29">
        <v>-20</v>
      </c>
      <c r="H72" s="29">
        <v>266.67</v>
      </c>
      <c r="I72" s="29">
        <v>5333.4</v>
      </c>
      <c r="J72" s="29">
        <v>23</v>
      </c>
      <c r="K72" s="29">
        <v>266.67</v>
      </c>
      <c r="L72" s="29">
        <v>6133.41</v>
      </c>
      <c r="M72" s="27" t="s">
        <v>49</v>
      </c>
      <c r="N72" s="28" t="s">
        <v>50</v>
      </c>
      <c r="O72" s="28"/>
      <c r="P72" s="28"/>
      <c r="Q72" s="26"/>
    </row>
    <row r="73" spans="1:17" ht="18.95" customHeight="1" x14ac:dyDescent="0.2">
      <c r="A73" s="26">
        <v>44413</v>
      </c>
      <c r="B73" s="27" t="s">
        <v>218</v>
      </c>
      <c r="C73" s="27" t="s">
        <v>219</v>
      </c>
      <c r="D73" s="27" t="s">
        <v>122</v>
      </c>
      <c r="E73" s="28" t="s">
        <v>47</v>
      </c>
      <c r="F73" s="28" t="s">
        <v>48</v>
      </c>
      <c r="G73" s="29">
        <v>-3</v>
      </c>
      <c r="H73" s="29">
        <v>266.67</v>
      </c>
      <c r="I73" s="29">
        <v>800.01</v>
      </c>
      <c r="J73" s="29">
        <v>33</v>
      </c>
      <c r="K73" s="29">
        <v>266.67</v>
      </c>
      <c r="L73" s="29">
        <v>8800.11</v>
      </c>
      <c r="M73" s="27" t="s">
        <v>49</v>
      </c>
      <c r="N73" s="28" t="s">
        <v>50</v>
      </c>
      <c r="O73" s="28"/>
      <c r="P73" s="28"/>
      <c r="Q73" s="26"/>
    </row>
    <row r="74" spans="1:17" ht="18.95" customHeight="1" x14ac:dyDescent="0.2">
      <c r="A74" s="26">
        <v>44410</v>
      </c>
      <c r="B74" s="27" t="s">
        <v>218</v>
      </c>
      <c r="C74" s="27" t="s">
        <v>219</v>
      </c>
      <c r="D74" s="27" t="s">
        <v>123</v>
      </c>
      <c r="E74" s="28" t="s">
        <v>47</v>
      </c>
      <c r="F74" s="28" t="s">
        <v>48</v>
      </c>
      <c r="G74" s="29">
        <v>-8</v>
      </c>
      <c r="H74" s="29">
        <v>266.67</v>
      </c>
      <c r="I74" s="29">
        <v>2133.36</v>
      </c>
      <c r="J74" s="29">
        <v>26</v>
      </c>
      <c r="K74" s="29">
        <v>266.67</v>
      </c>
      <c r="L74" s="29">
        <v>6933.42</v>
      </c>
      <c r="M74" s="27" t="s">
        <v>49</v>
      </c>
      <c r="N74" s="28" t="s">
        <v>50</v>
      </c>
      <c r="O74" s="28"/>
      <c r="P74" s="28"/>
      <c r="Q74" s="26"/>
    </row>
    <row r="75" spans="1:17" ht="18.95" customHeight="1" x14ac:dyDescent="0.2">
      <c r="A75" s="26">
        <v>44410</v>
      </c>
      <c r="B75" s="27" t="s">
        <v>218</v>
      </c>
      <c r="C75" s="27" t="s">
        <v>219</v>
      </c>
      <c r="D75" s="27" t="s">
        <v>124</v>
      </c>
      <c r="E75" s="28" t="s">
        <v>47</v>
      </c>
      <c r="F75" s="28" t="s">
        <v>48</v>
      </c>
      <c r="G75" s="29">
        <v>-2</v>
      </c>
      <c r="H75" s="29">
        <v>266.67</v>
      </c>
      <c r="I75" s="29">
        <v>533.34</v>
      </c>
      <c r="J75" s="29">
        <v>34</v>
      </c>
      <c r="K75" s="29">
        <v>266.67</v>
      </c>
      <c r="L75" s="29">
        <v>9066.7800000000007</v>
      </c>
      <c r="M75" s="27" t="s">
        <v>49</v>
      </c>
      <c r="N75" s="28" t="s">
        <v>50</v>
      </c>
      <c r="O75" s="28"/>
      <c r="P75" s="28"/>
      <c r="Q75" s="26"/>
    </row>
    <row r="76" spans="1:17" ht="18.95" customHeight="1" x14ac:dyDescent="0.2">
      <c r="A76" s="26">
        <v>44406</v>
      </c>
      <c r="B76" s="27" t="s">
        <v>218</v>
      </c>
      <c r="C76" s="27" t="s">
        <v>219</v>
      </c>
      <c r="D76" s="27" t="s">
        <v>125</v>
      </c>
      <c r="E76" s="28" t="s">
        <v>47</v>
      </c>
      <c r="F76" s="28" t="s">
        <v>48</v>
      </c>
      <c r="G76" s="29">
        <v>-3</v>
      </c>
      <c r="H76" s="29">
        <v>266.67</v>
      </c>
      <c r="I76" s="29">
        <v>800.01</v>
      </c>
      <c r="J76" s="29">
        <v>26</v>
      </c>
      <c r="K76" s="29">
        <v>266.67</v>
      </c>
      <c r="L76" s="29">
        <v>6933.42</v>
      </c>
      <c r="M76" s="27" t="s">
        <v>49</v>
      </c>
      <c r="N76" s="28" t="s">
        <v>50</v>
      </c>
      <c r="O76" s="28"/>
      <c r="P76" s="28"/>
      <c r="Q76" s="26"/>
    </row>
    <row r="77" spans="1:17" ht="18.95" customHeight="1" x14ac:dyDescent="0.2">
      <c r="A77" s="26">
        <v>44405</v>
      </c>
      <c r="B77" s="27" t="s">
        <v>218</v>
      </c>
      <c r="C77" s="27" t="s">
        <v>219</v>
      </c>
      <c r="D77" s="27" t="s">
        <v>126</v>
      </c>
      <c r="E77" s="28" t="s">
        <v>47</v>
      </c>
      <c r="F77" s="28" t="s">
        <v>48</v>
      </c>
      <c r="G77" s="29">
        <v>-8</v>
      </c>
      <c r="H77" s="29">
        <v>266.67</v>
      </c>
      <c r="I77" s="29">
        <v>2133.36</v>
      </c>
      <c r="J77" s="29">
        <v>29</v>
      </c>
      <c r="K77" s="29">
        <v>266.67</v>
      </c>
      <c r="L77" s="29">
        <v>7733.43</v>
      </c>
      <c r="M77" s="27" t="s">
        <v>49</v>
      </c>
      <c r="N77" s="28" t="s">
        <v>50</v>
      </c>
      <c r="O77" s="28"/>
      <c r="P77" s="28"/>
      <c r="Q77" s="26"/>
    </row>
    <row r="78" spans="1:17" ht="18.95" customHeight="1" x14ac:dyDescent="0.2">
      <c r="A78" s="26">
        <v>44405</v>
      </c>
      <c r="B78" s="27" t="s">
        <v>218</v>
      </c>
      <c r="C78" s="27" t="s">
        <v>219</v>
      </c>
      <c r="D78" s="27" t="s">
        <v>127</v>
      </c>
      <c r="E78" s="28" t="s">
        <v>47</v>
      </c>
      <c r="F78" s="28" t="s">
        <v>48</v>
      </c>
      <c r="G78" s="29">
        <v>-15</v>
      </c>
      <c r="H78" s="29">
        <v>266.67</v>
      </c>
      <c r="I78" s="29">
        <v>4000.05</v>
      </c>
      <c r="J78" s="29">
        <v>25</v>
      </c>
      <c r="K78" s="29">
        <v>266.67</v>
      </c>
      <c r="L78" s="29">
        <v>6666.75</v>
      </c>
      <c r="M78" s="27" t="s">
        <v>49</v>
      </c>
      <c r="N78" s="28" t="s">
        <v>50</v>
      </c>
      <c r="O78" s="28"/>
      <c r="P78" s="28"/>
      <c r="Q78" s="26"/>
    </row>
    <row r="79" spans="1:17" ht="18.95" customHeight="1" x14ac:dyDescent="0.2">
      <c r="A79" s="26">
        <v>44403</v>
      </c>
      <c r="B79" s="27" t="s">
        <v>218</v>
      </c>
      <c r="C79" s="27" t="s">
        <v>219</v>
      </c>
      <c r="D79" s="27" t="s">
        <v>128</v>
      </c>
      <c r="E79" s="28" t="s">
        <v>47</v>
      </c>
      <c r="F79" s="28" t="s">
        <v>48</v>
      </c>
      <c r="G79" s="29">
        <v>-8</v>
      </c>
      <c r="H79" s="29">
        <v>266.67</v>
      </c>
      <c r="I79" s="29">
        <v>2133.36</v>
      </c>
      <c r="J79" s="29">
        <v>40</v>
      </c>
      <c r="K79" s="29">
        <v>266.67</v>
      </c>
      <c r="L79" s="29">
        <v>10666.8</v>
      </c>
      <c r="M79" s="27" t="s">
        <v>49</v>
      </c>
      <c r="N79" s="28" t="s">
        <v>50</v>
      </c>
      <c r="O79" s="28"/>
      <c r="P79" s="28"/>
      <c r="Q79" s="26"/>
    </row>
    <row r="80" spans="1:17" ht="18.95" customHeight="1" x14ac:dyDescent="0.2">
      <c r="A80" s="26">
        <v>44402</v>
      </c>
      <c r="B80" s="27" t="s">
        <v>218</v>
      </c>
      <c r="C80" s="27" t="s">
        <v>219</v>
      </c>
      <c r="D80" s="27" t="s">
        <v>129</v>
      </c>
      <c r="E80" s="28" t="s">
        <v>47</v>
      </c>
      <c r="F80" s="28" t="s">
        <v>48</v>
      </c>
      <c r="G80" s="29">
        <v>-2</v>
      </c>
      <c r="H80" s="29">
        <v>266.67</v>
      </c>
      <c r="I80" s="29">
        <v>533.34</v>
      </c>
      <c r="J80" s="29">
        <v>34</v>
      </c>
      <c r="K80" s="29">
        <v>266.67</v>
      </c>
      <c r="L80" s="29">
        <v>9066.7800000000007</v>
      </c>
      <c r="M80" s="27" t="s">
        <v>49</v>
      </c>
      <c r="N80" s="28" t="s">
        <v>50</v>
      </c>
      <c r="O80" s="28"/>
      <c r="P80" s="28"/>
      <c r="Q80" s="26"/>
    </row>
    <row r="81" spans="1:17" ht="18.95" customHeight="1" x14ac:dyDescent="0.2">
      <c r="A81" s="26">
        <v>44399</v>
      </c>
      <c r="B81" s="27" t="s">
        <v>218</v>
      </c>
      <c r="C81" s="27" t="s">
        <v>219</v>
      </c>
      <c r="D81" s="27" t="s">
        <v>130</v>
      </c>
      <c r="E81" s="28" t="s">
        <v>47</v>
      </c>
      <c r="F81" s="28" t="s">
        <v>48</v>
      </c>
      <c r="G81" s="29">
        <v>-10</v>
      </c>
      <c r="H81" s="29">
        <v>266.67</v>
      </c>
      <c r="I81" s="29">
        <v>2666.7</v>
      </c>
      <c r="J81" s="29">
        <v>36</v>
      </c>
      <c r="K81" s="29">
        <v>266.67</v>
      </c>
      <c r="L81" s="29">
        <v>9600.1200000000008</v>
      </c>
      <c r="M81" s="27" t="s">
        <v>49</v>
      </c>
      <c r="N81" s="28" t="s">
        <v>50</v>
      </c>
      <c r="O81" s="28"/>
      <c r="P81" s="28"/>
      <c r="Q81" s="26"/>
    </row>
    <row r="82" spans="1:17" ht="18.95" customHeight="1" x14ac:dyDescent="0.2">
      <c r="A82" s="26">
        <v>44398</v>
      </c>
      <c r="B82" s="27" t="s">
        <v>218</v>
      </c>
      <c r="C82" s="27" t="s">
        <v>219</v>
      </c>
      <c r="D82" s="27" t="s">
        <v>131</v>
      </c>
      <c r="E82" s="28" t="s">
        <v>47</v>
      </c>
      <c r="F82" s="28" t="s">
        <v>48</v>
      </c>
      <c r="G82" s="29">
        <v>-2</v>
      </c>
      <c r="H82" s="29">
        <v>266.67</v>
      </c>
      <c r="I82" s="29">
        <v>533.34</v>
      </c>
      <c r="J82" s="29">
        <v>34</v>
      </c>
      <c r="K82" s="29">
        <v>266.67</v>
      </c>
      <c r="L82" s="29">
        <v>9066.7800000000007</v>
      </c>
      <c r="M82" s="27" t="s">
        <v>49</v>
      </c>
      <c r="N82" s="28" t="s">
        <v>50</v>
      </c>
      <c r="O82" s="28"/>
      <c r="P82" s="28"/>
      <c r="Q82" s="26"/>
    </row>
    <row r="83" spans="1:17" ht="18.95" customHeight="1" x14ac:dyDescent="0.2">
      <c r="A83" s="26">
        <v>44397</v>
      </c>
      <c r="B83" s="27" t="s">
        <v>218</v>
      </c>
      <c r="C83" s="27" t="s">
        <v>219</v>
      </c>
      <c r="D83" s="27" t="s">
        <v>132</v>
      </c>
      <c r="E83" s="28" t="s">
        <v>47</v>
      </c>
      <c r="F83" s="28" t="s">
        <v>48</v>
      </c>
      <c r="G83" s="29">
        <v>-2</v>
      </c>
      <c r="H83" s="29">
        <v>266.67</v>
      </c>
      <c r="I83" s="29">
        <v>533.34</v>
      </c>
      <c r="J83" s="29">
        <v>36</v>
      </c>
      <c r="K83" s="29">
        <v>266.67</v>
      </c>
      <c r="L83" s="29">
        <v>9600.1200000000008</v>
      </c>
      <c r="M83" s="27" t="s">
        <v>49</v>
      </c>
      <c r="N83" s="28" t="s">
        <v>50</v>
      </c>
      <c r="O83" s="28"/>
      <c r="P83" s="28"/>
      <c r="Q83" s="26"/>
    </row>
    <row r="84" spans="1:17" ht="18.95" customHeight="1" x14ac:dyDescent="0.2">
      <c r="A84" s="26">
        <v>44396</v>
      </c>
      <c r="B84" s="27" t="s">
        <v>218</v>
      </c>
      <c r="C84" s="27" t="s">
        <v>219</v>
      </c>
      <c r="D84" s="27" t="s">
        <v>133</v>
      </c>
      <c r="E84" s="28" t="s">
        <v>47</v>
      </c>
      <c r="F84" s="28" t="s">
        <v>48</v>
      </c>
      <c r="G84" s="29">
        <v>-12</v>
      </c>
      <c r="H84" s="29">
        <v>266.67</v>
      </c>
      <c r="I84" s="29">
        <v>3200.04</v>
      </c>
      <c r="J84" s="29">
        <v>38</v>
      </c>
      <c r="K84" s="29">
        <v>266.67</v>
      </c>
      <c r="L84" s="29">
        <v>10133.459999999999</v>
      </c>
      <c r="M84" s="27" t="s">
        <v>49</v>
      </c>
      <c r="N84" s="28" t="s">
        <v>50</v>
      </c>
      <c r="O84" s="28"/>
      <c r="P84" s="28"/>
      <c r="Q84" s="26"/>
    </row>
    <row r="85" spans="1:17" ht="18.95" customHeight="1" x14ac:dyDescent="0.2">
      <c r="A85" s="26">
        <v>44395</v>
      </c>
      <c r="B85" s="27" t="s">
        <v>218</v>
      </c>
      <c r="C85" s="27" t="s">
        <v>219</v>
      </c>
      <c r="D85" s="27" t="s">
        <v>134</v>
      </c>
      <c r="E85" s="28" t="s">
        <v>47</v>
      </c>
      <c r="F85" s="28" t="s">
        <v>48</v>
      </c>
      <c r="G85" s="29">
        <v>-3</v>
      </c>
      <c r="H85" s="29">
        <v>266.67</v>
      </c>
      <c r="I85" s="29">
        <v>800.01</v>
      </c>
      <c r="J85" s="29">
        <v>36</v>
      </c>
      <c r="K85" s="29">
        <v>266.67</v>
      </c>
      <c r="L85" s="29">
        <v>9600.1200000000008</v>
      </c>
      <c r="M85" s="27" t="s">
        <v>49</v>
      </c>
      <c r="N85" s="28" t="s">
        <v>50</v>
      </c>
      <c r="O85" s="28"/>
      <c r="P85" s="28"/>
      <c r="Q85" s="26"/>
    </row>
    <row r="86" spans="1:17" ht="18.95" customHeight="1" x14ac:dyDescent="0.2">
      <c r="A86" s="26">
        <v>44392</v>
      </c>
      <c r="B86" s="27" t="s">
        <v>218</v>
      </c>
      <c r="C86" s="27" t="s">
        <v>219</v>
      </c>
      <c r="D86" s="27" t="s">
        <v>135</v>
      </c>
      <c r="E86" s="28" t="s">
        <v>47</v>
      </c>
      <c r="F86" s="28" t="s">
        <v>48</v>
      </c>
      <c r="G86" s="29">
        <v>-4</v>
      </c>
      <c r="H86" s="29">
        <v>266.67</v>
      </c>
      <c r="I86" s="29">
        <v>1066.68</v>
      </c>
      <c r="J86" s="29">
        <v>39</v>
      </c>
      <c r="K86" s="29">
        <v>266.67</v>
      </c>
      <c r="L86" s="29">
        <v>10400.129999999999</v>
      </c>
      <c r="M86" s="27" t="s">
        <v>49</v>
      </c>
      <c r="N86" s="28" t="s">
        <v>50</v>
      </c>
      <c r="O86" s="28"/>
      <c r="P86" s="28"/>
      <c r="Q86" s="26"/>
    </row>
    <row r="87" spans="1:17" ht="18.95" customHeight="1" x14ac:dyDescent="0.2">
      <c r="A87" s="26">
        <v>44390</v>
      </c>
      <c r="B87" s="27" t="s">
        <v>218</v>
      </c>
      <c r="C87" s="27" t="s">
        <v>219</v>
      </c>
      <c r="D87" s="27" t="s">
        <v>136</v>
      </c>
      <c r="E87" s="28" t="s">
        <v>47</v>
      </c>
      <c r="F87" s="28" t="s">
        <v>48</v>
      </c>
      <c r="G87" s="29">
        <v>-3</v>
      </c>
      <c r="H87" s="29">
        <v>266.67</v>
      </c>
      <c r="I87" s="29">
        <v>800.01</v>
      </c>
      <c r="J87" s="29">
        <v>37</v>
      </c>
      <c r="K87" s="29">
        <v>266.67</v>
      </c>
      <c r="L87" s="29">
        <v>9866.7900000000009</v>
      </c>
      <c r="M87" s="27" t="s">
        <v>49</v>
      </c>
      <c r="N87" s="28" t="s">
        <v>50</v>
      </c>
      <c r="O87" s="28"/>
      <c r="P87" s="28"/>
      <c r="Q87" s="26"/>
    </row>
    <row r="88" spans="1:17" ht="18.95" customHeight="1" x14ac:dyDescent="0.2">
      <c r="A88" s="26">
        <v>44390</v>
      </c>
      <c r="B88" s="27" t="s">
        <v>218</v>
      </c>
      <c r="C88" s="27" t="s">
        <v>219</v>
      </c>
      <c r="D88" s="27" t="s">
        <v>137</v>
      </c>
      <c r="E88" s="28" t="s">
        <v>47</v>
      </c>
      <c r="F88" s="28" t="s">
        <v>48</v>
      </c>
      <c r="G88" s="29">
        <v>-12</v>
      </c>
      <c r="H88" s="29">
        <v>266.67</v>
      </c>
      <c r="I88" s="29">
        <v>3200.04</v>
      </c>
      <c r="J88" s="29">
        <v>40</v>
      </c>
      <c r="K88" s="29">
        <v>266.67</v>
      </c>
      <c r="L88" s="29">
        <v>10666.8</v>
      </c>
      <c r="M88" s="27" t="s">
        <v>49</v>
      </c>
      <c r="N88" s="28" t="s">
        <v>50</v>
      </c>
      <c r="O88" s="28"/>
      <c r="P88" s="28"/>
      <c r="Q88" s="26"/>
    </row>
    <row r="89" spans="1:17" ht="18.95" customHeight="1" x14ac:dyDescent="0.2">
      <c r="A89" s="26">
        <v>44388</v>
      </c>
      <c r="B89" s="27" t="s">
        <v>218</v>
      </c>
      <c r="C89" s="27" t="s">
        <v>219</v>
      </c>
      <c r="D89" s="27" t="s">
        <v>138</v>
      </c>
      <c r="E89" s="28" t="s">
        <v>47</v>
      </c>
      <c r="F89" s="28" t="s">
        <v>48</v>
      </c>
      <c r="G89" s="29">
        <v>-3</v>
      </c>
      <c r="H89" s="29">
        <v>266.67</v>
      </c>
      <c r="I89" s="29">
        <v>800.01</v>
      </c>
      <c r="J89" s="29">
        <v>38</v>
      </c>
      <c r="K89" s="29">
        <v>266.67</v>
      </c>
      <c r="L89" s="29">
        <v>10133.459999999999</v>
      </c>
      <c r="M89" s="27" t="s">
        <v>49</v>
      </c>
      <c r="N89" s="28" t="s">
        <v>50</v>
      </c>
      <c r="O89" s="28"/>
      <c r="P89" s="28"/>
      <c r="Q89" s="26"/>
    </row>
    <row r="90" spans="1:17" ht="18.95" customHeight="1" x14ac:dyDescent="0.2">
      <c r="A90" s="26">
        <v>44383</v>
      </c>
      <c r="B90" s="27" t="s">
        <v>218</v>
      </c>
      <c r="C90" s="27" t="s">
        <v>219</v>
      </c>
      <c r="D90" s="27" t="s">
        <v>139</v>
      </c>
      <c r="E90" s="28" t="s">
        <v>47</v>
      </c>
      <c r="F90" s="28" t="s">
        <v>48</v>
      </c>
      <c r="G90" s="29">
        <v>-2</v>
      </c>
      <c r="H90" s="29">
        <v>266.67</v>
      </c>
      <c r="I90" s="29">
        <v>533.34</v>
      </c>
      <c r="J90" s="29">
        <v>29</v>
      </c>
      <c r="K90" s="29">
        <v>266.67</v>
      </c>
      <c r="L90" s="29">
        <v>7733.43</v>
      </c>
      <c r="M90" s="27" t="s">
        <v>49</v>
      </c>
      <c r="N90" s="28" t="s">
        <v>50</v>
      </c>
      <c r="O90" s="28"/>
      <c r="P90" s="28"/>
      <c r="Q90" s="26"/>
    </row>
    <row r="91" spans="1:17" ht="18.95" customHeight="1" x14ac:dyDescent="0.2">
      <c r="A91" s="26">
        <v>44378</v>
      </c>
      <c r="B91" s="27" t="s">
        <v>218</v>
      </c>
      <c r="C91" s="27" t="s">
        <v>219</v>
      </c>
      <c r="D91" s="27" t="s">
        <v>140</v>
      </c>
      <c r="E91" s="28" t="s">
        <v>47</v>
      </c>
      <c r="F91" s="28" t="s">
        <v>48</v>
      </c>
      <c r="G91" s="29">
        <v>-2</v>
      </c>
      <c r="H91" s="29">
        <v>266.67</v>
      </c>
      <c r="I91" s="29">
        <v>533.34</v>
      </c>
      <c r="J91" s="29">
        <v>15</v>
      </c>
      <c r="K91" s="29">
        <v>266.67</v>
      </c>
      <c r="L91" s="29">
        <v>4000.05</v>
      </c>
      <c r="M91" s="27" t="s">
        <v>49</v>
      </c>
      <c r="N91" s="28" t="s">
        <v>50</v>
      </c>
      <c r="O91" s="28"/>
      <c r="P91" s="28"/>
      <c r="Q91" s="26"/>
    </row>
    <row r="92" spans="1:17" ht="18.95" customHeight="1" x14ac:dyDescent="0.2">
      <c r="A92" s="26">
        <v>44376</v>
      </c>
      <c r="B92" s="27" t="s">
        <v>218</v>
      </c>
      <c r="C92" s="27" t="s">
        <v>219</v>
      </c>
      <c r="D92" s="27" t="s">
        <v>141</v>
      </c>
      <c r="E92" s="28" t="s">
        <v>47</v>
      </c>
      <c r="F92" s="28" t="s">
        <v>48</v>
      </c>
      <c r="G92" s="29">
        <v>-3</v>
      </c>
      <c r="H92" s="29">
        <v>266.67</v>
      </c>
      <c r="I92" s="29">
        <v>800.01</v>
      </c>
      <c r="J92" s="29">
        <v>7</v>
      </c>
      <c r="K92" s="29">
        <v>266.67</v>
      </c>
      <c r="L92" s="29">
        <v>1866.69</v>
      </c>
      <c r="M92" s="27" t="s">
        <v>49</v>
      </c>
      <c r="N92" s="28" t="s">
        <v>50</v>
      </c>
      <c r="O92" s="28"/>
      <c r="P92" s="28"/>
      <c r="Q92" s="26"/>
    </row>
    <row r="93" spans="1:17" ht="18.95" customHeight="1" x14ac:dyDescent="0.2">
      <c r="A93" s="26">
        <v>44375</v>
      </c>
      <c r="B93" s="27" t="s">
        <v>218</v>
      </c>
      <c r="C93" s="27" t="s">
        <v>219</v>
      </c>
      <c r="D93" s="27" t="s">
        <v>142</v>
      </c>
      <c r="E93" s="28" t="s">
        <v>47</v>
      </c>
      <c r="F93" s="28" t="s">
        <v>48</v>
      </c>
      <c r="G93" s="29">
        <v>-3</v>
      </c>
      <c r="H93" s="29">
        <v>266.67</v>
      </c>
      <c r="I93" s="29">
        <v>800.01</v>
      </c>
      <c r="J93" s="29">
        <v>10</v>
      </c>
      <c r="K93" s="29">
        <v>266.67</v>
      </c>
      <c r="L93" s="29">
        <v>2666.7</v>
      </c>
      <c r="M93" s="27" t="s">
        <v>49</v>
      </c>
      <c r="N93" s="28" t="s">
        <v>50</v>
      </c>
      <c r="O93" s="28"/>
      <c r="P93" s="28"/>
      <c r="Q93" s="26"/>
    </row>
    <row r="94" spans="1:17" ht="18.95" customHeight="1" x14ac:dyDescent="0.2">
      <c r="A94" s="26">
        <v>44374</v>
      </c>
      <c r="B94" s="27" t="s">
        <v>218</v>
      </c>
      <c r="C94" s="27" t="s">
        <v>219</v>
      </c>
      <c r="D94" s="27" t="s">
        <v>143</v>
      </c>
      <c r="E94" s="28" t="s">
        <v>47</v>
      </c>
      <c r="F94" s="28" t="s">
        <v>48</v>
      </c>
      <c r="G94" s="29">
        <v>-8</v>
      </c>
      <c r="H94" s="29">
        <v>266.67</v>
      </c>
      <c r="I94" s="29">
        <v>2133.36</v>
      </c>
      <c r="J94" s="29">
        <v>13</v>
      </c>
      <c r="K94" s="29">
        <v>266.67</v>
      </c>
      <c r="L94" s="29">
        <v>3466.71</v>
      </c>
      <c r="M94" s="27" t="s">
        <v>49</v>
      </c>
      <c r="N94" s="28" t="s">
        <v>50</v>
      </c>
      <c r="O94" s="28"/>
      <c r="P94" s="28"/>
      <c r="Q94" s="26"/>
    </row>
    <row r="95" spans="1:17" ht="18.95" customHeight="1" x14ac:dyDescent="0.2">
      <c r="A95" s="26">
        <v>44371</v>
      </c>
      <c r="B95" s="27" t="s">
        <v>218</v>
      </c>
      <c r="C95" s="27" t="s">
        <v>219</v>
      </c>
      <c r="D95" s="27" t="s">
        <v>144</v>
      </c>
      <c r="E95" s="28" t="s">
        <v>47</v>
      </c>
      <c r="F95" s="28" t="s">
        <v>48</v>
      </c>
      <c r="G95" s="29">
        <v>-2</v>
      </c>
      <c r="H95" s="29">
        <v>266.67</v>
      </c>
      <c r="I95" s="29">
        <v>533.34</v>
      </c>
      <c r="J95" s="29">
        <v>21</v>
      </c>
      <c r="K95" s="29">
        <v>266.67</v>
      </c>
      <c r="L95" s="29">
        <v>5600.07</v>
      </c>
      <c r="M95" s="27" t="s">
        <v>49</v>
      </c>
      <c r="N95" s="28" t="s">
        <v>50</v>
      </c>
      <c r="O95" s="28"/>
      <c r="P95" s="28"/>
      <c r="Q95" s="26"/>
    </row>
    <row r="96" spans="1:17" ht="18.95" customHeight="1" x14ac:dyDescent="0.2">
      <c r="A96" s="26">
        <v>44371</v>
      </c>
      <c r="B96" s="27" t="s">
        <v>218</v>
      </c>
      <c r="C96" s="27" t="s">
        <v>219</v>
      </c>
      <c r="D96" s="27" t="s">
        <v>220</v>
      </c>
      <c r="E96" s="28" t="s">
        <v>47</v>
      </c>
      <c r="F96" s="28" t="s">
        <v>48</v>
      </c>
      <c r="G96" s="29">
        <v>-4</v>
      </c>
      <c r="H96" s="29">
        <v>266.67</v>
      </c>
      <c r="I96" s="29">
        <v>1066.68</v>
      </c>
      <c r="J96" s="29">
        <v>23</v>
      </c>
      <c r="K96" s="29">
        <v>266.67</v>
      </c>
      <c r="L96" s="29">
        <v>6133.41</v>
      </c>
      <c r="M96" s="27" t="s">
        <v>49</v>
      </c>
      <c r="N96" s="28" t="s">
        <v>50</v>
      </c>
      <c r="O96" s="28"/>
      <c r="P96" s="28"/>
      <c r="Q96" s="26"/>
    </row>
    <row r="97" spans="1:17" ht="18.95" customHeight="1" x14ac:dyDescent="0.2">
      <c r="A97" s="26">
        <v>44369</v>
      </c>
      <c r="B97" s="27" t="s">
        <v>218</v>
      </c>
      <c r="C97" s="27" t="s">
        <v>219</v>
      </c>
      <c r="D97" s="27" t="s">
        <v>145</v>
      </c>
      <c r="E97" s="28" t="s">
        <v>47</v>
      </c>
      <c r="F97" s="28" t="s">
        <v>48</v>
      </c>
      <c r="G97" s="29">
        <v>-1</v>
      </c>
      <c r="H97" s="29">
        <v>266.67</v>
      </c>
      <c r="I97" s="29">
        <v>266.67</v>
      </c>
      <c r="J97" s="29">
        <v>17</v>
      </c>
      <c r="K97" s="29">
        <v>266.67</v>
      </c>
      <c r="L97" s="29">
        <v>4533.3900000000003</v>
      </c>
      <c r="M97" s="27" t="s">
        <v>49</v>
      </c>
      <c r="N97" s="28" t="s">
        <v>50</v>
      </c>
      <c r="O97" s="28"/>
      <c r="P97" s="28"/>
      <c r="Q97" s="26"/>
    </row>
    <row r="98" spans="1:17" ht="18.95" customHeight="1" x14ac:dyDescent="0.2">
      <c r="A98" s="26">
        <v>44368</v>
      </c>
      <c r="B98" s="27" t="s">
        <v>218</v>
      </c>
      <c r="C98" s="27" t="s">
        <v>219</v>
      </c>
      <c r="D98" s="27" t="s">
        <v>146</v>
      </c>
      <c r="E98" s="28" t="s">
        <v>47</v>
      </c>
      <c r="F98" s="28" t="s">
        <v>48</v>
      </c>
      <c r="G98" s="29">
        <v>-3</v>
      </c>
      <c r="H98" s="29">
        <v>266.67</v>
      </c>
      <c r="I98" s="29">
        <v>800.01</v>
      </c>
      <c r="J98" s="29">
        <v>18</v>
      </c>
      <c r="K98" s="29">
        <v>266.67</v>
      </c>
      <c r="L98" s="29">
        <v>4800.0600000000004</v>
      </c>
      <c r="M98" s="27" t="s">
        <v>49</v>
      </c>
      <c r="N98" s="28" t="s">
        <v>50</v>
      </c>
      <c r="O98" s="28"/>
      <c r="P98" s="28"/>
      <c r="Q98" s="26"/>
    </row>
    <row r="99" spans="1:17" ht="18.95" customHeight="1" x14ac:dyDescent="0.2">
      <c r="A99" s="26">
        <v>44367</v>
      </c>
      <c r="B99" s="27" t="s">
        <v>218</v>
      </c>
      <c r="C99" s="27" t="s">
        <v>219</v>
      </c>
      <c r="D99" s="27" t="s">
        <v>147</v>
      </c>
      <c r="E99" s="28" t="s">
        <v>47</v>
      </c>
      <c r="F99" s="28" t="s">
        <v>48</v>
      </c>
      <c r="G99" s="29">
        <v>-2</v>
      </c>
      <c r="H99" s="29">
        <v>266.67</v>
      </c>
      <c r="I99" s="29">
        <v>533.34</v>
      </c>
      <c r="J99" s="29">
        <v>21</v>
      </c>
      <c r="K99" s="29">
        <v>266.67</v>
      </c>
      <c r="L99" s="29">
        <v>5600.07</v>
      </c>
      <c r="M99" s="27" t="s">
        <v>49</v>
      </c>
      <c r="N99" s="28" t="s">
        <v>50</v>
      </c>
      <c r="O99" s="28"/>
      <c r="P99" s="28"/>
      <c r="Q99" s="26"/>
    </row>
    <row r="100" spans="1:17" ht="18.95" customHeight="1" x14ac:dyDescent="0.2">
      <c r="A100" s="26">
        <v>44364</v>
      </c>
      <c r="B100" s="27" t="s">
        <v>218</v>
      </c>
      <c r="C100" s="27" t="s">
        <v>219</v>
      </c>
      <c r="D100" s="27" t="s">
        <v>148</v>
      </c>
      <c r="E100" s="28" t="s">
        <v>47</v>
      </c>
      <c r="F100" s="28" t="s">
        <v>48</v>
      </c>
      <c r="G100" s="29">
        <v>-2</v>
      </c>
      <c r="H100" s="29">
        <v>266.67</v>
      </c>
      <c r="I100" s="29">
        <v>533.34</v>
      </c>
      <c r="J100" s="29">
        <v>23</v>
      </c>
      <c r="K100" s="29">
        <v>266.67</v>
      </c>
      <c r="L100" s="29">
        <v>6133.41</v>
      </c>
      <c r="M100" s="27" t="s">
        <v>49</v>
      </c>
      <c r="N100" s="28" t="s">
        <v>50</v>
      </c>
      <c r="O100" s="28"/>
      <c r="P100" s="28"/>
      <c r="Q100" s="26"/>
    </row>
    <row r="101" spans="1:17" ht="18.95" customHeight="1" x14ac:dyDescent="0.2">
      <c r="A101" s="26">
        <v>44363</v>
      </c>
      <c r="B101" s="27" t="s">
        <v>218</v>
      </c>
      <c r="C101" s="27" t="s">
        <v>219</v>
      </c>
      <c r="D101" s="27" t="s">
        <v>149</v>
      </c>
      <c r="E101" s="28" t="s">
        <v>47</v>
      </c>
      <c r="F101" s="28" t="s">
        <v>48</v>
      </c>
      <c r="G101" s="29">
        <v>-10</v>
      </c>
      <c r="H101" s="29">
        <v>266.67</v>
      </c>
      <c r="I101" s="29">
        <v>2666.7</v>
      </c>
      <c r="J101" s="29">
        <v>11</v>
      </c>
      <c r="K101" s="29">
        <v>266.67</v>
      </c>
      <c r="L101" s="29">
        <v>2933.37</v>
      </c>
      <c r="M101" s="27" t="s">
        <v>49</v>
      </c>
      <c r="N101" s="28" t="s">
        <v>50</v>
      </c>
      <c r="O101" s="28"/>
      <c r="P101" s="28"/>
      <c r="Q101" s="26"/>
    </row>
    <row r="102" spans="1:17" ht="18.95" customHeight="1" x14ac:dyDescent="0.2">
      <c r="A102" s="26">
        <v>44361</v>
      </c>
      <c r="B102" s="27" t="s">
        <v>218</v>
      </c>
      <c r="C102" s="27" t="s">
        <v>219</v>
      </c>
      <c r="D102" s="27" t="s">
        <v>150</v>
      </c>
      <c r="E102" s="28" t="s">
        <v>47</v>
      </c>
      <c r="F102" s="28" t="s">
        <v>48</v>
      </c>
      <c r="G102" s="29">
        <v>-2</v>
      </c>
      <c r="H102" s="29">
        <v>266.67</v>
      </c>
      <c r="I102" s="29">
        <v>533.34</v>
      </c>
      <c r="J102" s="29">
        <v>21</v>
      </c>
      <c r="K102" s="29">
        <v>266.67</v>
      </c>
      <c r="L102" s="29">
        <v>5600.07</v>
      </c>
      <c r="M102" s="27" t="s">
        <v>49</v>
      </c>
      <c r="N102" s="28" t="s">
        <v>50</v>
      </c>
      <c r="O102" s="28"/>
      <c r="P102" s="28"/>
      <c r="Q102" s="26"/>
    </row>
    <row r="103" spans="1:17" ht="18.95" customHeight="1" x14ac:dyDescent="0.2">
      <c r="A103" s="26">
        <v>44360</v>
      </c>
      <c r="B103" s="27" t="s">
        <v>218</v>
      </c>
      <c r="C103" s="27" t="s">
        <v>219</v>
      </c>
      <c r="D103" s="27" t="s">
        <v>151</v>
      </c>
      <c r="E103" s="28" t="s">
        <v>47</v>
      </c>
      <c r="F103" s="28" t="s">
        <v>48</v>
      </c>
      <c r="G103" s="29">
        <v>-1</v>
      </c>
      <c r="H103" s="29">
        <v>266.67</v>
      </c>
      <c r="I103" s="29">
        <v>266.67</v>
      </c>
      <c r="J103" s="29">
        <v>23</v>
      </c>
      <c r="K103" s="29">
        <v>266.67</v>
      </c>
      <c r="L103" s="29">
        <v>6133.41</v>
      </c>
      <c r="M103" s="27" t="s">
        <v>49</v>
      </c>
      <c r="N103" s="28" t="s">
        <v>50</v>
      </c>
      <c r="O103" s="28"/>
      <c r="P103" s="28"/>
      <c r="Q103" s="26"/>
    </row>
    <row r="104" spans="1:17" ht="18.95" customHeight="1" x14ac:dyDescent="0.2">
      <c r="A104" s="26">
        <v>44357</v>
      </c>
      <c r="B104" s="27" t="s">
        <v>218</v>
      </c>
      <c r="C104" s="27" t="s">
        <v>219</v>
      </c>
      <c r="D104" s="27" t="s">
        <v>152</v>
      </c>
      <c r="E104" s="28" t="s">
        <v>47</v>
      </c>
      <c r="F104" s="28" t="s">
        <v>48</v>
      </c>
      <c r="G104" s="29">
        <v>-2</v>
      </c>
      <c r="H104" s="29">
        <v>266.67</v>
      </c>
      <c r="I104" s="29">
        <v>533.34</v>
      </c>
      <c r="J104" s="29">
        <v>24</v>
      </c>
      <c r="K104" s="29">
        <v>266.67</v>
      </c>
      <c r="L104" s="29">
        <v>6400.08</v>
      </c>
      <c r="M104" s="27" t="s">
        <v>49</v>
      </c>
      <c r="N104" s="28" t="s">
        <v>50</v>
      </c>
      <c r="O104" s="28"/>
      <c r="P104" s="28"/>
      <c r="Q104" s="26"/>
    </row>
    <row r="105" spans="1:17" ht="18.95" customHeight="1" x14ac:dyDescent="0.2">
      <c r="A105" s="26">
        <v>44355</v>
      </c>
      <c r="B105" s="27" t="s">
        <v>218</v>
      </c>
      <c r="C105" s="27" t="s">
        <v>219</v>
      </c>
      <c r="D105" s="27" t="s">
        <v>153</v>
      </c>
      <c r="E105" s="28" t="s">
        <v>47</v>
      </c>
      <c r="F105" s="28" t="s">
        <v>48</v>
      </c>
      <c r="G105" s="29">
        <v>-3</v>
      </c>
      <c r="H105" s="29">
        <v>266.67</v>
      </c>
      <c r="I105" s="29">
        <v>800.01</v>
      </c>
      <c r="J105" s="29">
        <v>26</v>
      </c>
      <c r="K105" s="29">
        <v>266.67</v>
      </c>
      <c r="L105" s="29">
        <v>6933.42</v>
      </c>
      <c r="M105" s="27" t="s">
        <v>49</v>
      </c>
      <c r="N105" s="28" t="s">
        <v>50</v>
      </c>
      <c r="O105" s="28"/>
      <c r="P105" s="28"/>
      <c r="Q105" s="26"/>
    </row>
    <row r="106" spans="1:17" ht="18.95" customHeight="1" x14ac:dyDescent="0.2">
      <c r="A106" s="26">
        <v>44350</v>
      </c>
      <c r="B106" s="27" t="s">
        <v>218</v>
      </c>
      <c r="C106" s="27" t="s">
        <v>219</v>
      </c>
      <c r="D106" s="27" t="s">
        <v>154</v>
      </c>
      <c r="E106" s="28" t="s">
        <v>47</v>
      </c>
      <c r="F106" s="28" t="s">
        <v>48</v>
      </c>
      <c r="G106" s="29">
        <v>-2</v>
      </c>
      <c r="H106" s="29">
        <v>266.67</v>
      </c>
      <c r="I106" s="29">
        <v>533.34</v>
      </c>
      <c r="J106" s="29">
        <v>15</v>
      </c>
      <c r="K106" s="29">
        <v>266.67</v>
      </c>
      <c r="L106" s="29">
        <v>4000.05</v>
      </c>
      <c r="M106" s="27" t="s">
        <v>49</v>
      </c>
      <c r="N106" s="28" t="s">
        <v>50</v>
      </c>
      <c r="O106" s="28"/>
      <c r="P106" s="28"/>
      <c r="Q106" s="26"/>
    </row>
    <row r="107" spans="1:17" ht="18.95" customHeight="1" x14ac:dyDescent="0.2">
      <c r="A107" s="26">
        <v>44349</v>
      </c>
      <c r="B107" s="27" t="s">
        <v>218</v>
      </c>
      <c r="C107" s="27" t="s">
        <v>219</v>
      </c>
      <c r="D107" s="27" t="s">
        <v>155</v>
      </c>
      <c r="E107" s="28" t="s">
        <v>47</v>
      </c>
      <c r="F107" s="28" t="s">
        <v>48</v>
      </c>
      <c r="G107" s="29">
        <v>-1</v>
      </c>
      <c r="H107" s="29">
        <v>266.67</v>
      </c>
      <c r="I107" s="29">
        <v>266.67</v>
      </c>
      <c r="J107" s="29">
        <v>17</v>
      </c>
      <c r="K107" s="29">
        <v>266.67</v>
      </c>
      <c r="L107" s="29">
        <v>4533.3900000000003</v>
      </c>
      <c r="M107" s="27" t="s">
        <v>49</v>
      </c>
      <c r="N107" s="28" t="s">
        <v>50</v>
      </c>
      <c r="O107" s="28"/>
      <c r="P107" s="28"/>
      <c r="Q107" s="26"/>
    </row>
    <row r="108" spans="1:17" ht="18.95" customHeight="1" x14ac:dyDescent="0.2">
      <c r="A108" s="26">
        <v>44346</v>
      </c>
      <c r="B108" s="27" t="s">
        <v>218</v>
      </c>
      <c r="C108" s="27" t="s">
        <v>219</v>
      </c>
      <c r="D108" s="27" t="s">
        <v>156</v>
      </c>
      <c r="E108" s="28" t="s">
        <v>47</v>
      </c>
      <c r="F108" s="28" t="s">
        <v>48</v>
      </c>
      <c r="G108" s="29">
        <v>-1</v>
      </c>
      <c r="H108" s="29">
        <v>266.67</v>
      </c>
      <c r="I108" s="29">
        <v>266.67</v>
      </c>
      <c r="J108" s="29">
        <v>4</v>
      </c>
      <c r="K108" s="29">
        <v>266.67</v>
      </c>
      <c r="L108" s="29">
        <v>1066.68</v>
      </c>
      <c r="M108" s="27" t="s">
        <v>49</v>
      </c>
      <c r="N108" s="28" t="s">
        <v>50</v>
      </c>
      <c r="O108" s="28"/>
      <c r="P108" s="28"/>
      <c r="Q108" s="26"/>
    </row>
    <row r="109" spans="1:17" ht="18.95" customHeight="1" x14ac:dyDescent="0.2">
      <c r="A109" s="26">
        <v>44342</v>
      </c>
      <c r="B109" s="27" t="s">
        <v>218</v>
      </c>
      <c r="C109" s="27" t="s">
        <v>219</v>
      </c>
      <c r="D109" s="27" t="s">
        <v>157</v>
      </c>
      <c r="E109" s="28" t="s">
        <v>47</v>
      </c>
      <c r="F109" s="28" t="s">
        <v>48</v>
      </c>
      <c r="G109" s="29">
        <v>-8</v>
      </c>
      <c r="H109" s="29">
        <v>266.67</v>
      </c>
      <c r="I109" s="29">
        <v>2133.36</v>
      </c>
      <c r="J109" s="29">
        <v>5</v>
      </c>
      <c r="K109" s="29">
        <v>266.67</v>
      </c>
      <c r="L109" s="29">
        <v>1333.35</v>
      </c>
      <c r="M109" s="27" t="s">
        <v>49</v>
      </c>
      <c r="N109" s="28" t="s">
        <v>50</v>
      </c>
      <c r="O109" s="28"/>
      <c r="P109" s="28"/>
      <c r="Q109" s="26"/>
    </row>
    <row r="110" spans="1:17" ht="18.95" customHeight="1" x14ac:dyDescent="0.2">
      <c r="A110" s="26">
        <v>44339</v>
      </c>
      <c r="B110" s="27" t="s">
        <v>218</v>
      </c>
      <c r="C110" s="27" t="s">
        <v>219</v>
      </c>
      <c r="D110" s="27" t="s">
        <v>158</v>
      </c>
      <c r="E110" s="28" t="s">
        <v>47</v>
      </c>
      <c r="F110" s="28" t="s">
        <v>48</v>
      </c>
      <c r="G110" s="29">
        <v>-3</v>
      </c>
      <c r="H110" s="29">
        <v>266.67</v>
      </c>
      <c r="I110" s="29">
        <v>800.01</v>
      </c>
      <c r="J110" s="29">
        <v>13</v>
      </c>
      <c r="K110" s="29">
        <v>266.67</v>
      </c>
      <c r="L110" s="29">
        <v>3466.71</v>
      </c>
      <c r="M110" s="27" t="s">
        <v>49</v>
      </c>
      <c r="N110" s="28" t="s">
        <v>50</v>
      </c>
      <c r="O110" s="28"/>
      <c r="P110" s="28"/>
      <c r="Q110" s="26"/>
    </row>
    <row r="111" spans="1:17" ht="18.95" customHeight="1" x14ac:dyDescent="0.2">
      <c r="A111" s="26">
        <v>44336</v>
      </c>
      <c r="B111" s="27" t="s">
        <v>218</v>
      </c>
      <c r="C111" s="27" t="s">
        <v>219</v>
      </c>
      <c r="D111" s="27" t="s">
        <v>159</v>
      </c>
      <c r="E111" s="28" t="s">
        <v>47</v>
      </c>
      <c r="F111" s="28" t="s">
        <v>48</v>
      </c>
      <c r="G111" s="29">
        <v>-6</v>
      </c>
      <c r="H111" s="29">
        <v>266.67</v>
      </c>
      <c r="I111" s="29">
        <v>1600.02</v>
      </c>
      <c r="J111" s="29">
        <v>16</v>
      </c>
      <c r="K111" s="29">
        <v>266.67</v>
      </c>
      <c r="L111" s="29">
        <v>4266.72</v>
      </c>
      <c r="M111" s="27" t="s">
        <v>49</v>
      </c>
      <c r="N111" s="28" t="s">
        <v>50</v>
      </c>
      <c r="O111" s="28"/>
      <c r="P111" s="28"/>
      <c r="Q111" s="26"/>
    </row>
    <row r="112" spans="1:17" ht="18.95" customHeight="1" x14ac:dyDescent="0.2">
      <c r="A112" s="26">
        <v>44336</v>
      </c>
      <c r="B112" s="27" t="s">
        <v>218</v>
      </c>
      <c r="C112" s="27" t="s">
        <v>219</v>
      </c>
      <c r="D112" s="27" t="s">
        <v>160</v>
      </c>
      <c r="E112" s="28" t="s">
        <v>47</v>
      </c>
      <c r="F112" s="28" t="s">
        <v>48</v>
      </c>
      <c r="G112" s="29">
        <v>-4</v>
      </c>
      <c r="H112" s="29">
        <v>266.67</v>
      </c>
      <c r="I112" s="29">
        <v>1066.68</v>
      </c>
      <c r="J112" s="29">
        <v>22</v>
      </c>
      <c r="K112" s="29">
        <v>266.67</v>
      </c>
      <c r="L112" s="29">
        <v>5866.74</v>
      </c>
      <c r="M112" s="27" t="s">
        <v>49</v>
      </c>
      <c r="N112" s="28" t="s">
        <v>50</v>
      </c>
      <c r="O112" s="28"/>
      <c r="P112" s="28"/>
      <c r="Q112" s="26"/>
    </row>
    <row r="113" spans="1:17" ht="18.95" customHeight="1" x14ac:dyDescent="0.2">
      <c r="A113" s="26">
        <v>44335</v>
      </c>
      <c r="B113" s="27" t="s">
        <v>218</v>
      </c>
      <c r="C113" s="27" t="s">
        <v>219</v>
      </c>
      <c r="D113" s="27" t="s">
        <v>161</v>
      </c>
      <c r="E113" s="28" t="s">
        <v>47</v>
      </c>
      <c r="F113" s="28" t="s">
        <v>48</v>
      </c>
      <c r="G113" s="29">
        <v>-1</v>
      </c>
      <c r="H113" s="29">
        <v>266.67</v>
      </c>
      <c r="I113" s="29">
        <v>266.67</v>
      </c>
      <c r="J113" s="29">
        <v>10</v>
      </c>
      <c r="K113" s="29">
        <v>266.67</v>
      </c>
      <c r="L113" s="29">
        <v>2666.7</v>
      </c>
      <c r="M113" s="27" t="s">
        <v>49</v>
      </c>
      <c r="N113" s="28" t="s">
        <v>50</v>
      </c>
      <c r="O113" s="28"/>
      <c r="P113" s="28"/>
      <c r="Q113" s="26"/>
    </row>
    <row r="114" spans="1:17" ht="18.95" customHeight="1" x14ac:dyDescent="0.2">
      <c r="A114" s="26">
        <v>44333</v>
      </c>
      <c r="B114" s="27" t="s">
        <v>218</v>
      </c>
      <c r="C114" s="27" t="s">
        <v>219</v>
      </c>
      <c r="D114" s="27" t="s">
        <v>162</v>
      </c>
      <c r="E114" s="28" t="s">
        <v>47</v>
      </c>
      <c r="F114" s="28" t="s">
        <v>48</v>
      </c>
      <c r="G114" s="29">
        <v>-4</v>
      </c>
      <c r="H114" s="29">
        <v>266.67</v>
      </c>
      <c r="I114" s="29">
        <v>1066.68</v>
      </c>
      <c r="J114" s="29">
        <v>11</v>
      </c>
      <c r="K114" s="29">
        <v>266.67</v>
      </c>
      <c r="L114" s="29">
        <v>2933.37</v>
      </c>
      <c r="M114" s="27" t="s">
        <v>49</v>
      </c>
      <c r="N114" s="28" t="s">
        <v>50</v>
      </c>
      <c r="O114" s="28"/>
      <c r="P114" s="28"/>
      <c r="Q114" s="26"/>
    </row>
    <row r="115" spans="1:17" ht="18.95" customHeight="1" x14ac:dyDescent="0.2">
      <c r="A115" s="26">
        <v>44329</v>
      </c>
      <c r="B115" s="27" t="s">
        <v>218</v>
      </c>
      <c r="C115" s="27" t="s">
        <v>219</v>
      </c>
      <c r="D115" s="27" t="s">
        <v>163</v>
      </c>
      <c r="E115" s="28" t="s">
        <v>47</v>
      </c>
      <c r="F115" s="28" t="s">
        <v>48</v>
      </c>
      <c r="G115" s="29">
        <v>-4</v>
      </c>
      <c r="H115" s="29">
        <v>266.67</v>
      </c>
      <c r="I115" s="29">
        <v>1066.68</v>
      </c>
      <c r="J115" s="29">
        <v>15</v>
      </c>
      <c r="K115" s="29">
        <v>266.67</v>
      </c>
      <c r="L115" s="29">
        <v>4000.05</v>
      </c>
      <c r="M115" s="27" t="s">
        <v>49</v>
      </c>
      <c r="N115" s="28" t="s">
        <v>50</v>
      </c>
      <c r="O115" s="28"/>
      <c r="P115" s="28"/>
      <c r="Q115" s="26"/>
    </row>
    <row r="116" spans="1:17" ht="18.95" customHeight="1" x14ac:dyDescent="0.2">
      <c r="A116" s="26">
        <v>44328</v>
      </c>
      <c r="B116" s="27" t="s">
        <v>218</v>
      </c>
      <c r="C116" s="27" t="s">
        <v>219</v>
      </c>
      <c r="D116" s="27" t="s">
        <v>164</v>
      </c>
      <c r="E116" s="28" t="s">
        <v>47</v>
      </c>
      <c r="F116" s="28" t="s">
        <v>48</v>
      </c>
      <c r="G116" s="29">
        <v>-2</v>
      </c>
      <c r="H116" s="29">
        <v>266.67</v>
      </c>
      <c r="I116" s="29">
        <v>533.34</v>
      </c>
      <c r="J116" s="29">
        <v>19</v>
      </c>
      <c r="K116" s="29">
        <v>266.67</v>
      </c>
      <c r="L116" s="29">
        <v>5066.7299999999996</v>
      </c>
      <c r="M116" s="27" t="s">
        <v>49</v>
      </c>
      <c r="N116" s="28" t="s">
        <v>50</v>
      </c>
      <c r="O116" s="28"/>
      <c r="P116" s="28"/>
      <c r="Q116" s="26"/>
    </row>
    <row r="117" spans="1:17" ht="18.95" customHeight="1" x14ac:dyDescent="0.2">
      <c r="A117" s="26">
        <v>44326</v>
      </c>
      <c r="B117" s="27" t="s">
        <v>218</v>
      </c>
      <c r="C117" s="27" t="s">
        <v>219</v>
      </c>
      <c r="D117" s="27" t="s">
        <v>165</v>
      </c>
      <c r="E117" s="28" t="s">
        <v>47</v>
      </c>
      <c r="F117" s="28" t="s">
        <v>48</v>
      </c>
      <c r="G117" s="29">
        <v>-4</v>
      </c>
      <c r="H117" s="29">
        <v>266.67</v>
      </c>
      <c r="I117" s="29">
        <v>1066.68</v>
      </c>
      <c r="J117" s="29">
        <v>6</v>
      </c>
      <c r="K117" s="29">
        <v>266.67</v>
      </c>
      <c r="L117" s="29">
        <v>1600.02</v>
      </c>
      <c r="M117" s="27" t="s">
        <v>49</v>
      </c>
      <c r="N117" s="28" t="s">
        <v>50</v>
      </c>
      <c r="O117" s="28"/>
      <c r="P117" s="28"/>
      <c r="Q117" s="26"/>
    </row>
    <row r="118" spans="1:17" ht="18.95" customHeight="1" x14ac:dyDescent="0.2">
      <c r="A118" s="26">
        <v>44322</v>
      </c>
      <c r="B118" s="27" t="s">
        <v>218</v>
      </c>
      <c r="C118" s="27" t="s">
        <v>219</v>
      </c>
      <c r="D118" s="27" t="s">
        <v>166</v>
      </c>
      <c r="E118" s="28" t="s">
        <v>47</v>
      </c>
      <c r="F118" s="28" t="s">
        <v>48</v>
      </c>
      <c r="G118" s="29">
        <v>-4</v>
      </c>
      <c r="H118" s="29">
        <v>266.67</v>
      </c>
      <c r="I118" s="29">
        <v>1066.68</v>
      </c>
      <c r="J118" s="29">
        <v>10</v>
      </c>
      <c r="K118" s="29">
        <v>266.67</v>
      </c>
      <c r="L118" s="29">
        <v>2666.7</v>
      </c>
      <c r="M118" s="27" t="s">
        <v>49</v>
      </c>
      <c r="N118" s="28" t="s">
        <v>50</v>
      </c>
      <c r="O118" s="28"/>
      <c r="P118" s="28"/>
      <c r="Q118" s="26"/>
    </row>
    <row r="119" spans="1:17" ht="18.95" customHeight="1" x14ac:dyDescent="0.2">
      <c r="A119" s="26">
        <v>44321</v>
      </c>
      <c r="B119" s="27" t="s">
        <v>218</v>
      </c>
      <c r="C119" s="27" t="s">
        <v>219</v>
      </c>
      <c r="D119" s="27" t="s">
        <v>167</v>
      </c>
      <c r="E119" s="28" t="s">
        <v>47</v>
      </c>
      <c r="F119" s="28" t="s">
        <v>48</v>
      </c>
      <c r="G119" s="29">
        <v>-3</v>
      </c>
      <c r="H119" s="29">
        <v>266.67</v>
      </c>
      <c r="I119" s="29">
        <v>800.01</v>
      </c>
      <c r="J119" s="29">
        <v>2</v>
      </c>
      <c r="K119" s="29">
        <v>266.67</v>
      </c>
      <c r="L119" s="29">
        <v>533.34</v>
      </c>
      <c r="M119" s="27" t="s">
        <v>49</v>
      </c>
      <c r="N119" s="28" t="s">
        <v>50</v>
      </c>
      <c r="O119" s="28"/>
      <c r="P119" s="28"/>
      <c r="Q119" s="26"/>
    </row>
    <row r="120" spans="1:17" ht="18.95" customHeight="1" x14ac:dyDescent="0.2">
      <c r="A120" s="26">
        <v>44318</v>
      </c>
      <c r="B120" s="27" t="s">
        <v>218</v>
      </c>
      <c r="C120" s="27" t="s">
        <v>219</v>
      </c>
      <c r="D120" s="27" t="s">
        <v>168</v>
      </c>
      <c r="E120" s="28" t="s">
        <v>47</v>
      </c>
      <c r="F120" s="28" t="s">
        <v>48</v>
      </c>
      <c r="G120" s="29">
        <v>-3</v>
      </c>
      <c r="H120" s="29">
        <v>266.67</v>
      </c>
      <c r="I120" s="29">
        <v>800.01</v>
      </c>
      <c r="J120" s="29">
        <v>5</v>
      </c>
      <c r="K120" s="29">
        <v>266.67</v>
      </c>
      <c r="L120" s="29">
        <v>1333.35</v>
      </c>
      <c r="M120" s="27" t="s">
        <v>49</v>
      </c>
      <c r="N120" s="28" t="s">
        <v>50</v>
      </c>
      <c r="O120" s="28"/>
      <c r="P120" s="28"/>
      <c r="Q120" s="26"/>
    </row>
    <row r="121" spans="1:17" ht="18.95" customHeight="1" x14ac:dyDescent="0.2">
      <c r="A121" s="26">
        <v>44318</v>
      </c>
      <c r="B121" s="27" t="s">
        <v>218</v>
      </c>
      <c r="C121" s="27" t="s">
        <v>219</v>
      </c>
      <c r="D121" s="27" t="s">
        <v>169</v>
      </c>
      <c r="E121" s="28" t="s">
        <v>47</v>
      </c>
      <c r="F121" s="28" t="s">
        <v>48</v>
      </c>
      <c r="G121" s="29">
        <v>-2</v>
      </c>
      <c r="H121" s="29">
        <v>266.67</v>
      </c>
      <c r="I121" s="29">
        <v>533.34</v>
      </c>
      <c r="J121" s="29">
        <v>8</v>
      </c>
      <c r="K121" s="29">
        <v>266.67</v>
      </c>
      <c r="L121" s="29">
        <v>2133.36</v>
      </c>
      <c r="M121" s="27" t="s">
        <v>49</v>
      </c>
      <c r="N121" s="28" t="s">
        <v>50</v>
      </c>
      <c r="O121" s="28"/>
      <c r="P121" s="28"/>
      <c r="Q121" s="26"/>
    </row>
    <row r="122" spans="1:17" ht="18.95" customHeight="1" x14ac:dyDescent="0.2">
      <c r="A122" s="26">
        <v>44315</v>
      </c>
      <c r="B122" s="27" t="s">
        <v>218</v>
      </c>
      <c r="C122" s="27" t="s">
        <v>219</v>
      </c>
      <c r="D122" s="27" t="s">
        <v>170</v>
      </c>
      <c r="E122" s="28" t="s">
        <v>47</v>
      </c>
      <c r="F122" s="28" t="s">
        <v>48</v>
      </c>
      <c r="G122" s="29">
        <v>-10</v>
      </c>
      <c r="H122" s="29">
        <v>266.67</v>
      </c>
      <c r="I122" s="29">
        <v>2666.7</v>
      </c>
      <c r="J122" s="29">
        <v>10</v>
      </c>
      <c r="K122" s="29">
        <v>266.67</v>
      </c>
      <c r="L122" s="29">
        <v>2666.7</v>
      </c>
      <c r="M122" s="27" t="s">
        <v>49</v>
      </c>
      <c r="N122" s="28" t="s">
        <v>50</v>
      </c>
      <c r="O122" s="28"/>
      <c r="P122" s="28"/>
      <c r="Q122" s="26"/>
    </row>
    <row r="123" spans="1:17" ht="18.95" customHeight="1" x14ac:dyDescent="0.2">
      <c r="A123" s="26">
        <v>44312</v>
      </c>
      <c r="B123" s="27" t="s">
        <v>218</v>
      </c>
      <c r="C123" s="27" t="s">
        <v>219</v>
      </c>
      <c r="D123" s="27" t="s">
        <v>171</v>
      </c>
      <c r="E123" s="28" t="s">
        <v>47</v>
      </c>
      <c r="F123" s="28" t="s">
        <v>48</v>
      </c>
      <c r="G123" s="29">
        <v>-2</v>
      </c>
      <c r="H123" s="29">
        <v>266.67</v>
      </c>
      <c r="I123" s="29">
        <v>533.34</v>
      </c>
      <c r="J123" s="29">
        <v>20</v>
      </c>
      <c r="K123" s="29">
        <v>266.67</v>
      </c>
      <c r="L123" s="29">
        <v>5333.4</v>
      </c>
      <c r="M123" s="27" t="s">
        <v>49</v>
      </c>
      <c r="N123" s="28" t="s">
        <v>50</v>
      </c>
      <c r="O123" s="28"/>
      <c r="P123" s="28"/>
      <c r="Q123" s="26"/>
    </row>
    <row r="124" spans="1:17" ht="18.95" customHeight="1" x14ac:dyDescent="0.2">
      <c r="A124" s="26">
        <v>44311</v>
      </c>
      <c r="B124" s="27" t="s">
        <v>218</v>
      </c>
      <c r="C124" s="27" t="s">
        <v>219</v>
      </c>
      <c r="D124" s="27" t="s">
        <v>172</v>
      </c>
      <c r="E124" s="28" t="s">
        <v>47</v>
      </c>
      <c r="F124" s="28" t="s">
        <v>48</v>
      </c>
      <c r="G124" s="29">
        <v>-2</v>
      </c>
      <c r="H124" s="29">
        <v>266.67</v>
      </c>
      <c r="I124" s="29">
        <v>533.34</v>
      </c>
      <c r="J124" s="29">
        <v>6</v>
      </c>
      <c r="K124" s="29">
        <v>266.67</v>
      </c>
      <c r="L124" s="29">
        <v>1600.02</v>
      </c>
      <c r="M124" s="27" t="s">
        <v>49</v>
      </c>
      <c r="N124" s="28" t="s">
        <v>50</v>
      </c>
      <c r="O124" s="28"/>
      <c r="P124" s="28"/>
      <c r="Q124" s="26"/>
    </row>
    <row r="125" spans="1:17" ht="18.95" customHeight="1" x14ac:dyDescent="0.2">
      <c r="A125" s="26">
        <v>44308</v>
      </c>
      <c r="B125" s="27" t="s">
        <v>218</v>
      </c>
      <c r="C125" s="27" t="s">
        <v>219</v>
      </c>
      <c r="D125" s="27" t="s">
        <v>173</v>
      </c>
      <c r="E125" s="28" t="s">
        <v>47</v>
      </c>
      <c r="F125" s="28" t="s">
        <v>48</v>
      </c>
      <c r="G125" s="29">
        <v>-10</v>
      </c>
      <c r="H125" s="29">
        <v>266.67</v>
      </c>
      <c r="I125" s="29">
        <v>2666.7</v>
      </c>
      <c r="J125" s="29">
        <v>8</v>
      </c>
      <c r="K125" s="29">
        <v>266.67</v>
      </c>
      <c r="L125" s="29">
        <v>2133.36</v>
      </c>
      <c r="M125" s="27" t="s">
        <v>49</v>
      </c>
      <c r="N125" s="28" t="s">
        <v>50</v>
      </c>
      <c r="O125" s="28"/>
      <c r="P125" s="28"/>
      <c r="Q125" s="26"/>
    </row>
    <row r="126" spans="1:17" ht="18.95" customHeight="1" x14ac:dyDescent="0.2">
      <c r="A126" s="26">
        <v>44307</v>
      </c>
      <c r="B126" s="27" t="s">
        <v>218</v>
      </c>
      <c r="C126" s="27" t="s">
        <v>219</v>
      </c>
      <c r="D126" s="27" t="s">
        <v>174</v>
      </c>
      <c r="E126" s="28" t="s">
        <v>47</v>
      </c>
      <c r="F126" s="28" t="s">
        <v>48</v>
      </c>
      <c r="G126" s="29">
        <v>-3</v>
      </c>
      <c r="H126" s="29">
        <v>266.67</v>
      </c>
      <c r="I126" s="29">
        <v>800.01</v>
      </c>
      <c r="J126" s="29">
        <v>18</v>
      </c>
      <c r="K126" s="29">
        <v>266.67</v>
      </c>
      <c r="L126" s="29">
        <v>4800.0600000000004</v>
      </c>
      <c r="M126" s="27" t="s">
        <v>49</v>
      </c>
      <c r="N126" s="28" t="s">
        <v>50</v>
      </c>
      <c r="O126" s="28"/>
      <c r="P126" s="28"/>
      <c r="Q126" s="26"/>
    </row>
    <row r="127" spans="1:17" ht="18.95" customHeight="1" x14ac:dyDescent="0.2">
      <c r="A127" s="26">
        <v>44305</v>
      </c>
      <c r="B127" s="27" t="s">
        <v>218</v>
      </c>
      <c r="C127" s="27" t="s">
        <v>219</v>
      </c>
      <c r="D127" s="27" t="s">
        <v>175</v>
      </c>
      <c r="E127" s="28" t="s">
        <v>47</v>
      </c>
      <c r="F127" s="28" t="s">
        <v>48</v>
      </c>
      <c r="G127" s="29">
        <v>-8</v>
      </c>
      <c r="H127" s="29">
        <v>266.67</v>
      </c>
      <c r="I127" s="29">
        <v>2133.36</v>
      </c>
      <c r="J127" s="29">
        <v>21</v>
      </c>
      <c r="K127" s="29">
        <v>266.67</v>
      </c>
      <c r="L127" s="29">
        <v>5600.07</v>
      </c>
      <c r="M127" s="27" t="s">
        <v>49</v>
      </c>
      <c r="N127" s="28" t="s">
        <v>50</v>
      </c>
      <c r="O127" s="28"/>
      <c r="P127" s="28"/>
      <c r="Q127" s="26"/>
    </row>
    <row r="128" spans="1:17" ht="18.95" customHeight="1" x14ac:dyDescent="0.2">
      <c r="A128" s="26">
        <v>44304</v>
      </c>
      <c r="B128" s="27" t="s">
        <v>218</v>
      </c>
      <c r="C128" s="27" t="s">
        <v>219</v>
      </c>
      <c r="D128" s="27" t="s">
        <v>176</v>
      </c>
      <c r="E128" s="28" t="s">
        <v>47</v>
      </c>
      <c r="F128" s="28" t="s">
        <v>48</v>
      </c>
      <c r="G128" s="29">
        <v>-2</v>
      </c>
      <c r="H128" s="29">
        <v>266.67</v>
      </c>
      <c r="I128" s="29">
        <v>533.34</v>
      </c>
      <c r="J128" s="29">
        <v>15</v>
      </c>
      <c r="K128" s="29">
        <v>266.67</v>
      </c>
      <c r="L128" s="29">
        <v>4000.05</v>
      </c>
      <c r="M128" s="27" t="s">
        <v>49</v>
      </c>
      <c r="N128" s="28" t="s">
        <v>50</v>
      </c>
      <c r="O128" s="28"/>
      <c r="P128" s="28"/>
      <c r="Q128" s="26"/>
    </row>
    <row r="129" spans="1:17" ht="18.95" customHeight="1" x14ac:dyDescent="0.2">
      <c r="A129" s="26">
        <v>44301</v>
      </c>
      <c r="B129" s="27" t="s">
        <v>218</v>
      </c>
      <c r="C129" s="27" t="s">
        <v>219</v>
      </c>
      <c r="D129" s="27" t="s">
        <v>177</v>
      </c>
      <c r="E129" s="28" t="s">
        <v>47</v>
      </c>
      <c r="F129" s="28" t="s">
        <v>48</v>
      </c>
      <c r="G129" s="29">
        <v>-4</v>
      </c>
      <c r="H129" s="29">
        <v>266.67</v>
      </c>
      <c r="I129" s="29">
        <v>1066.68</v>
      </c>
      <c r="J129" s="29">
        <v>17</v>
      </c>
      <c r="K129" s="29">
        <v>266.67</v>
      </c>
      <c r="L129" s="29">
        <v>4533.3900000000003</v>
      </c>
      <c r="M129" s="27" t="s">
        <v>49</v>
      </c>
      <c r="N129" s="28" t="s">
        <v>50</v>
      </c>
      <c r="O129" s="28"/>
      <c r="P129" s="28"/>
      <c r="Q129" s="26"/>
    </row>
    <row r="130" spans="1:17" ht="18.95" customHeight="1" x14ac:dyDescent="0.2">
      <c r="A130" s="26">
        <v>44301</v>
      </c>
      <c r="B130" s="27" t="s">
        <v>218</v>
      </c>
      <c r="C130" s="27" t="s">
        <v>219</v>
      </c>
      <c r="D130" s="27" t="s">
        <v>178</v>
      </c>
      <c r="E130" s="28" t="s">
        <v>47</v>
      </c>
      <c r="F130" s="28" t="s">
        <v>48</v>
      </c>
      <c r="G130" s="29">
        <v>-6</v>
      </c>
      <c r="H130" s="29">
        <v>266.67</v>
      </c>
      <c r="I130" s="29">
        <v>1600.02</v>
      </c>
      <c r="J130" s="29">
        <v>21</v>
      </c>
      <c r="K130" s="29">
        <v>266.67</v>
      </c>
      <c r="L130" s="29">
        <v>5600.07</v>
      </c>
      <c r="M130" s="27" t="s">
        <v>49</v>
      </c>
      <c r="N130" s="28" t="s">
        <v>50</v>
      </c>
      <c r="O130" s="28"/>
      <c r="P130" s="28"/>
      <c r="Q130" s="26"/>
    </row>
    <row r="131" spans="1:17" ht="18.95" customHeight="1" x14ac:dyDescent="0.2">
      <c r="A131" s="26">
        <v>44299</v>
      </c>
      <c r="B131" s="27" t="s">
        <v>218</v>
      </c>
      <c r="C131" s="27" t="s">
        <v>219</v>
      </c>
      <c r="D131" s="27" t="s">
        <v>179</v>
      </c>
      <c r="E131" s="28" t="s">
        <v>47</v>
      </c>
      <c r="F131" s="28" t="s">
        <v>48</v>
      </c>
      <c r="G131" s="29">
        <v>-2</v>
      </c>
      <c r="H131" s="29">
        <v>266.67</v>
      </c>
      <c r="I131" s="29">
        <v>533.34</v>
      </c>
      <c r="J131" s="29">
        <v>27</v>
      </c>
      <c r="K131" s="29">
        <v>266.67</v>
      </c>
      <c r="L131" s="29">
        <v>7200.09</v>
      </c>
      <c r="M131" s="27" t="s">
        <v>49</v>
      </c>
      <c r="N131" s="28" t="s">
        <v>50</v>
      </c>
      <c r="O131" s="28"/>
      <c r="P131" s="28"/>
      <c r="Q131" s="26"/>
    </row>
    <row r="132" spans="1:17" ht="18.95" customHeight="1" x14ac:dyDescent="0.2">
      <c r="A132" s="26">
        <v>44297</v>
      </c>
      <c r="B132" s="27" t="s">
        <v>218</v>
      </c>
      <c r="C132" s="27" t="s">
        <v>219</v>
      </c>
      <c r="D132" s="27" t="s">
        <v>180</v>
      </c>
      <c r="E132" s="28" t="s">
        <v>47</v>
      </c>
      <c r="F132" s="28" t="s">
        <v>48</v>
      </c>
      <c r="G132" s="29">
        <v>-3</v>
      </c>
      <c r="H132" s="29">
        <v>266.67</v>
      </c>
      <c r="I132" s="29">
        <v>800.01</v>
      </c>
      <c r="J132" s="29">
        <v>17</v>
      </c>
      <c r="K132" s="29">
        <v>266.67</v>
      </c>
      <c r="L132" s="29">
        <v>4533.3900000000003</v>
      </c>
      <c r="M132" s="27" t="s">
        <v>49</v>
      </c>
      <c r="N132" s="28" t="s">
        <v>50</v>
      </c>
      <c r="O132" s="28"/>
      <c r="P132" s="28"/>
      <c r="Q132" s="26"/>
    </row>
    <row r="133" spans="1:17" ht="18.95" customHeight="1" x14ac:dyDescent="0.2">
      <c r="A133" s="26">
        <v>44293</v>
      </c>
      <c r="B133" s="27" t="s">
        <v>218</v>
      </c>
      <c r="C133" s="27" t="s">
        <v>219</v>
      </c>
      <c r="D133" s="27" t="s">
        <v>181</v>
      </c>
      <c r="E133" s="28" t="s">
        <v>47</v>
      </c>
      <c r="F133" s="28" t="s">
        <v>48</v>
      </c>
      <c r="G133" s="29">
        <v>-2</v>
      </c>
      <c r="H133" s="29">
        <v>266.67</v>
      </c>
      <c r="I133" s="29">
        <v>533.34</v>
      </c>
      <c r="J133" s="29">
        <v>20</v>
      </c>
      <c r="K133" s="29">
        <v>266.67</v>
      </c>
      <c r="L133" s="29">
        <v>5333.4</v>
      </c>
      <c r="M133" s="27" t="s">
        <v>49</v>
      </c>
      <c r="N133" s="28" t="s">
        <v>50</v>
      </c>
      <c r="O133" s="28"/>
      <c r="P133" s="28"/>
      <c r="Q133" s="26"/>
    </row>
    <row r="134" spans="1:17" ht="18.95" customHeight="1" x14ac:dyDescent="0.2">
      <c r="A134" s="26">
        <v>44290</v>
      </c>
      <c r="B134" s="27" t="s">
        <v>218</v>
      </c>
      <c r="C134" s="27" t="s">
        <v>219</v>
      </c>
      <c r="D134" s="27" t="s">
        <v>182</v>
      </c>
      <c r="E134" s="28" t="s">
        <v>47</v>
      </c>
      <c r="F134" s="28" t="s">
        <v>48</v>
      </c>
      <c r="G134" s="29">
        <v>-4</v>
      </c>
      <c r="H134" s="29">
        <v>266.67</v>
      </c>
      <c r="I134" s="29">
        <v>1066.68</v>
      </c>
      <c r="J134" s="29">
        <v>4</v>
      </c>
      <c r="K134" s="29">
        <v>266.67</v>
      </c>
      <c r="L134" s="29">
        <v>1066.68</v>
      </c>
      <c r="M134" s="27" t="s">
        <v>49</v>
      </c>
      <c r="N134" s="28" t="s">
        <v>50</v>
      </c>
      <c r="O134" s="28"/>
      <c r="P134" s="28"/>
      <c r="Q134" s="26"/>
    </row>
    <row r="135" spans="1:17" ht="18.95" customHeight="1" x14ac:dyDescent="0.2">
      <c r="A135" s="26">
        <v>44286</v>
      </c>
      <c r="B135" s="27" t="s">
        <v>218</v>
      </c>
      <c r="C135" s="27" t="s">
        <v>219</v>
      </c>
      <c r="D135" s="27" t="s">
        <v>183</v>
      </c>
      <c r="E135" s="28" t="s">
        <v>47</v>
      </c>
      <c r="F135" s="28" t="s">
        <v>48</v>
      </c>
      <c r="G135" s="29">
        <v>-2</v>
      </c>
      <c r="H135" s="29">
        <v>266.67</v>
      </c>
      <c r="I135" s="29">
        <v>533.34</v>
      </c>
      <c r="J135" s="29">
        <v>8</v>
      </c>
      <c r="K135" s="29">
        <v>266.67</v>
      </c>
      <c r="L135" s="29">
        <v>2133.36</v>
      </c>
      <c r="M135" s="27" t="s">
        <v>49</v>
      </c>
      <c r="N135" s="28" t="s">
        <v>50</v>
      </c>
      <c r="O135" s="28"/>
      <c r="P135" s="28"/>
      <c r="Q135" s="26"/>
    </row>
    <row r="136" spans="1:17" ht="18.95" customHeight="1" x14ac:dyDescent="0.2">
      <c r="A136" s="26">
        <v>44284</v>
      </c>
      <c r="B136" s="27" t="s">
        <v>218</v>
      </c>
      <c r="C136" s="27" t="s">
        <v>219</v>
      </c>
      <c r="D136" s="27" t="s">
        <v>184</v>
      </c>
      <c r="E136" s="28" t="s">
        <v>47</v>
      </c>
      <c r="F136" s="28" t="s">
        <v>48</v>
      </c>
      <c r="G136" s="29">
        <v>-6</v>
      </c>
      <c r="H136" s="29">
        <v>266.67</v>
      </c>
      <c r="I136" s="29">
        <v>1600.02</v>
      </c>
      <c r="J136" s="29">
        <v>10</v>
      </c>
      <c r="K136" s="29">
        <v>266.67</v>
      </c>
      <c r="L136" s="29">
        <v>2666.7</v>
      </c>
      <c r="M136" s="27" t="s">
        <v>49</v>
      </c>
      <c r="N136" s="28" t="s">
        <v>50</v>
      </c>
      <c r="O136" s="28"/>
      <c r="P136" s="28"/>
      <c r="Q136" s="26"/>
    </row>
    <row r="137" spans="1:17" ht="18.95" customHeight="1" x14ac:dyDescent="0.2">
      <c r="A137" s="26">
        <v>44280</v>
      </c>
      <c r="B137" s="27" t="s">
        <v>218</v>
      </c>
      <c r="C137" s="27" t="s">
        <v>219</v>
      </c>
      <c r="D137" s="27" t="s">
        <v>185</v>
      </c>
      <c r="E137" s="28" t="s">
        <v>47</v>
      </c>
      <c r="F137" s="28" t="s">
        <v>48</v>
      </c>
      <c r="G137" s="29">
        <v>-2</v>
      </c>
      <c r="H137" s="29">
        <v>266.67</v>
      </c>
      <c r="I137" s="29">
        <v>533.34</v>
      </c>
      <c r="J137" s="29">
        <v>16</v>
      </c>
      <c r="K137" s="29">
        <v>266.67</v>
      </c>
      <c r="L137" s="29">
        <v>4266.72</v>
      </c>
      <c r="M137" s="27" t="s">
        <v>49</v>
      </c>
      <c r="N137" s="28" t="s">
        <v>50</v>
      </c>
      <c r="O137" s="28"/>
      <c r="P137" s="28"/>
      <c r="Q137" s="26"/>
    </row>
    <row r="138" spans="1:17" ht="18.95" customHeight="1" x14ac:dyDescent="0.2">
      <c r="A138" s="26">
        <v>44279</v>
      </c>
      <c r="B138" s="27" t="s">
        <v>218</v>
      </c>
      <c r="C138" s="27" t="s">
        <v>219</v>
      </c>
      <c r="D138" s="27" t="s">
        <v>186</v>
      </c>
      <c r="E138" s="28" t="s">
        <v>47</v>
      </c>
      <c r="F138" s="28" t="s">
        <v>48</v>
      </c>
      <c r="G138" s="29">
        <v>-3</v>
      </c>
      <c r="H138" s="29">
        <v>266.67</v>
      </c>
      <c r="I138" s="29">
        <v>800.01</v>
      </c>
      <c r="J138" s="29">
        <v>2</v>
      </c>
      <c r="K138" s="29">
        <v>266.67</v>
      </c>
      <c r="L138" s="29">
        <v>533.34</v>
      </c>
      <c r="M138" s="27" t="s">
        <v>49</v>
      </c>
      <c r="N138" s="28" t="s">
        <v>50</v>
      </c>
      <c r="O138" s="28"/>
      <c r="P138" s="28"/>
      <c r="Q138" s="26"/>
    </row>
    <row r="139" spans="1:17" ht="18.95" customHeight="1" x14ac:dyDescent="0.2">
      <c r="A139" s="26">
        <v>44277</v>
      </c>
      <c r="B139" s="27" t="s">
        <v>218</v>
      </c>
      <c r="C139" s="27" t="s">
        <v>219</v>
      </c>
      <c r="D139" s="27" t="s">
        <v>187</v>
      </c>
      <c r="E139" s="28" t="s">
        <v>47</v>
      </c>
      <c r="F139" s="28" t="s">
        <v>48</v>
      </c>
      <c r="G139" s="29">
        <v>-10</v>
      </c>
      <c r="H139" s="29">
        <v>266.67</v>
      </c>
      <c r="I139" s="29">
        <v>2666.7</v>
      </c>
      <c r="J139" s="29">
        <v>5</v>
      </c>
      <c r="K139" s="29">
        <v>266.67</v>
      </c>
      <c r="L139" s="29">
        <v>1333.35</v>
      </c>
      <c r="M139" s="27" t="s">
        <v>49</v>
      </c>
      <c r="N139" s="28" t="s">
        <v>50</v>
      </c>
      <c r="O139" s="28"/>
      <c r="P139" s="28"/>
      <c r="Q139" s="26"/>
    </row>
    <row r="140" spans="1:17" ht="18.95" customHeight="1" x14ac:dyDescent="0.2">
      <c r="A140" s="26">
        <v>44273</v>
      </c>
      <c r="B140" s="27" t="s">
        <v>218</v>
      </c>
      <c r="C140" s="27" t="s">
        <v>219</v>
      </c>
      <c r="D140" s="27" t="s">
        <v>188</v>
      </c>
      <c r="E140" s="28" t="s">
        <v>47</v>
      </c>
      <c r="F140" s="28" t="s">
        <v>48</v>
      </c>
      <c r="G140" s="29">
        <v>-2</v>
      </c>
      <c r="H140" s="29">
        <v>266.67</v>
      </c>
      <c r="I140" s="29">
        <v>533.34</v>
      </c>
      <c r="J140" s="29">
        <v>15</v>
      </c>
      <c r="K140" s="29">
        <v>266.67</v>
      </c>
      <c r="L140" s="29">
        <v>4000.05</v>
      </c>
      <c r="M140" s="27" t="s">
        <v>49</v>
      </c>
      <c r="N140" s="28" t="s">
        <v>50</v>
      </c>
      <c r="O140" s="28"/>
      <c r="P140" s="28"/>
      <c r="Q140" s="26"/>
    </row>
    <row r="141" spans="1:17" ht="18.95" customHeight="1" x14ac:dyDescent="0.2">
      <c r="A141" s="26">
        <v>44272</v>
      </c>
      <c r="B141" s="27" t="s">
        <v>218</v>
      </c>
      <c r="C141" s="27" t="s">
        <v>219</v>
      </c>
      <c r="D141" s="27" t="s">
        <v>189</v>
      </c>
      <c r="E141" s="28" t="s">
        <v>47</v>
      </c>
      <c r="F141" s="28" t="s">
        <v>48</v>
      </c>
      <c r="G141" s="29">
        <v>-3</v>
      </c>
      <c r="H141" s="29">
        <v>266.67</v>
      </c>
      <c r="I141" s="29">
        <v>800.01</v>
      </c>
      <c r="J141" s="29">
        <v>17</v>
      </c>
      <c r="K141" s="29">
        <v>266.67</v>
      </c>
      <c r="L141" s="29">
        <v>4533.3900000000003</v>
      </c>
      <c r="M141" s="27" t="s">
        <v>49</v>
      </c>
      <c r="N141" s="28" t="s">
        <v>50</v>
      </c>
      <c r="O141" s="28"/>
      <c r="P141" s="28"/>
      <c r="Q141" s="26"/>
    </row>
    <row r="142" spans="1:17" ht="18.95" customHeight="1" x14ac:dyDescent="0.2">
      <c r="A142" s="26">
        <v>44269</v>
      </c>
      <c r="B142" s="27" t="s">
        <v>218</v>
      </c>
      <c r="C142" s="27" t="s">
        <v>219</v>
      </c>
      <c r="D142" s="27" t="s">
        <v>190</v>
      </c>
      <c r="E142" s="28" t="s">
        <v>47</v>
      </c>
      <c r="F142" s="28" t="s">
        <v>48</v>
      </c>
      <c r="G142" s="29">
        <v>-3</v>
      </c>
      <c r="H142" s="29">
        <v>266.67</v>
      </c>
      <c r="I142" s="29">
        <v>800.01</v>
      </c>
      <c r="J142" s="29">
        <v>5</v>
      </c>
      <c r="K142" s="29">
        <v>266.67</v>
      </c>
      <c r="L142" s="29">
        <v>1333.35</v>
      </c>
      <c r="M142" s="27" t="s">
        <v>49</v>
      </c>
      <c r="N142" s="28" t="s">
        <v>50</v>
      </c>
      <c r="O142" s="28"/>
      <c r="P142" s="28"/>
      <c r="Q142" s="26"/>
    </row>
    <row r="143" spans="1:17" ht="18.95" customHeight="1" x14ac:dyDescent="0.2">
      <c r="A143" s="26">
        <v>44266</v>
      </c>
      <c r="B143" s="27" t="s">
        <v>218</v>
      </c>
      <c r="C143" s="27" t="s">
        <v>219</v>
      </c>
      <c r="D143" s="27" t="s">
        <v>191</v>
      </c>
      <c r="E143" s="28" t="s">
        <v>47</v>
      </c>
      <c r="F143" s="28" t="s">
        <v>48</v>
      </c>
      <c r="G143" s="29">
        <v>-15</v>
      </c>
      <c r="H143" s="29">
        <v>266.67</v>
      </c>
      <c r="I143" s="29">
        <v>4000.05</v>
      </c>
      <c r="J143" s="29">
        <v>8</v>
      </c>
      <c r="K143" s="29">
        <v>266.67</v>
      </c>
      <c r="L143" s="29">
        <v>2133.36</v>
      </c>
      <c r="M143" s="27" t="s">
        <v>49</v>
      </c>
      <c r="N143" s="28" t="s">
        <v>50</v>
      </c>
      <c r="O143" s="28"/>
      <c r="P143" s="28"/>
      <c r="Q143" s="26"/>
    </row>
    <row r="144" spans="1:17" ht="18.95" customHeight="1" x14ac:dyDescent="0.2">
      <c r="A144" s="26">
        <v>44263</v>
      </c>
      <c r="B144" s="27" t="s">
        <v>218</v>
      </c>
      <c r="C144" s="27" t="s">
        <v>219</v>
      </c>
      <c r="D144" s="27" t="s">
        <v>192</v>
      </c>
      <c r="E144" s="28" t="s">
        <v>47</v>
      </c>
      <c r="F144" s="28" t="s">
        <v>48</v>
      </c>
      <c r="G144" s="29">
        <v>-2</v>
      </c>
      <c r="H144" s="29">
        <v>266.67</v>
      </c>
      <c r="I144" s="29">
        <v>533.34</v>
      </c>
      <c r="J144" s="29">
        <v>23</v>
      </c>
      <c r="K144" s="29">
        <v>266.67</v>
      </c>
      <c r="L144" s="29">
        <v>6133.41</v>
      </c>
      <c r="M144" s="27" t="s">
        <v>49</v>
      </c>
      <c r="N144" s="28" t="s">
        <v>50</v>
      </c>
      <c r="O144" s="28"/>
      <c r="P144" s="28"/>
      <c r="Q144" s="26"/>
    </row>
    <row r="145" spans="1:17" ht="18.95" customHeight="1" x14ac:dyDescent="0.2">
      <c r="A145" s="26">
        <v>44262</v>
      </c>
      <c r="B145" s="27" t="s">
        <v>218</v>
      </c>
      <c r="C145" s="27" t="s">
        <v>219</v>
      </c>
      <c r="D145" s="27" t="s">
        <v>193</v>
      </c>
      <c r="E145" s="28" t="s">
        <v>47</v>
      </c>
      <c r="F145" s="28" t="s">
        <v>48</v>
      </c>
      <c r="G145" s="29">
        <v>-6</v>
      </c>
      <c r="H145" s="29">
        <v>266.67</v>
      </c>
      <c r="I145" s="29">
        <v>1600.02</v>
      </c>
      <c r="J145" s="29">
        <v>25</v>
      </c>
      <c r="K145" s="29">
        <v>266.67</v>
      </c>
      <c r="L145" s="29">
        <v>6666.75</v>
      </c>
      <c r="M145" s="27" t="s">
        <v>49</v>
      </c>
      <c r="N145" s="28" t="s">
        <v>50</v>
      </c>
      <c r="O145" s="28"/>
      <c r="P145" s="28"/>
      <c r="Q145" s="26"/>
    </row>
    <row r="146" spans="1:17" ht="18.95" customHeight="1" x14ac:dyDescent="0.2">
      <c r="A146" s="26">
        <v>44259</v>
      </c>
      <c r="B146" s="27" t="s">
        <v>218</v>
      </c>
      <c r="C146" s="27" t="s">
        <v>219</v>
      </c>
      <c r="D146" s="27" t="s">
        <v>194</v>
      </c>
      <c r="E146" s="28" t="s">
        <v>47</v>
      </c>
      <c r="F146" s="28" t="s">
        <v>48</v>
      </c>
      <c r="G146" s="29">
        <v>-4</v>
      </c>
      <c r="H146" s="29">
        <v>266.67</v>
      </c>
      <c r="I146" s="29">
        <v>1066.68</v>
      </c>
      <c r="J146" s="29">
        <v>21</v>
      </c>
      <c r="K146" s="29">
        <v>266.67</v>
      </c>
      <c r="L146" s="29">
        <v>5600.07</v>
      </c>
      <c r="M146" s="27" t="s">
        <v>49</v>
      </c>
      <c r="N146" s="28" t="s">
        <v>50</v>
      </c>
      <c r="O146" s="28"/>
      <c r="P146" s="28"/>
      <c r="Q146" s="26"/>
    </row>
    <row r="147" spans="1:17" ht="18.95" customHeight="1" x14ac:dyDescent="0.2">
      <c r="A147" s="26">
        <v>44258</v>
      </c>
      <c r="B147" s="27" t="s">
        <v>218</v>
      </c>
      <c r="C147" s="27" t="s">
        <v>219</v>
      </c>
      <c r="D147" s="27" t="s">
        <v>195</v>
      </c>
      <c r="E147" s="28" t="s">
        <v>47</v>
      </c>
      <c r="F147" s="28" t="s">
        <v>48</v>
      </c>
      <c r="G147" s="29">
        <v>-8</v>
      </c>
      <c r="H147" s="29">
        <v>266.67</v>
      </c>
      <c r="I147" s="29">
        <v>2133.36</v>
      </c>
      <c r="J147" s="29">
        <v>13</v>
      </c>
      <c r="K147" s="29">
        <v>266.67</v>
      </c>
      <c r="L147" s="29">
        <v>3466.71</v>
      </c>
      <c r="M147" s="27" t="s">
        <v>49</v>
      </c>
      <c r="N147" s="28" t="s">
        <v>50</v>
      </c>
      <c r="O147" s="28"/>
      <c r="P147" s="28"/>
      <c r="Q147" s="26"/>
    </row>
    <row r="148" spans="1:17" ht="18.95" customHeight="1" x14ac:dyDescent="0.2">
      <c r="A148" s="26" t="s">
        <v>224</v>
      </c>
      <c r="B148" s="27" t="s">
        <v>218</v>
      </c>
      <c r="C148" s="27" t="s">
        <v>219</v>
      </c>
      <c r="D148" s="27" t="s">
        <v>196</v>
      </c>
      <c r="E148" s="28" t="s">
        <v>47</v>
      </c>
      <c r="F148" s="28" t="s">
        <v>48</v>
      </c>
      <c r="G148" s="29">
        <v>-4</v>
      </c>
      <c r="H148" s="29">
        <v>266.67</v>
      </c>
      <c r="I148" s="29">
        <v>1066.68</v>
      </c>
      <c r="J148" s="29">
        <v>21</v>
      </c>
      <c r="K148" s="29">
        <v>266.67</v>
      </c>
      <c r="L148" s="29">
        <v>5600.07</v>
      </c>
      <c r="M148" s="27" t="s">
        <v>49</v>
      </c>
      <c r="N148" s="28" t="s">
        <v>50</v>
      </c>
      <c r="O148" s="28"/>
      <c r="P148" s="28"/>
      <c r="Q148" s="26"/>
    </row>
    <row r="149" spans="1:17" ht="18.95" customHeight="1" x14ac:dyDescent="0.2">
      <c r="A149" s="26">
        <v>44253</v>
      </c>
      <c r="B149" s="27" t="s">
        <v>218</v>
      </c>
      <c r="C149" s="27" t="s">
        <v>219</v>
      </c>
      <c r="D149" s="27" t="s">
        <v>221</v>
      </c>
      <c r="E149" s="28" t="s">
        <v>47</v>
      </c>
      <c r="F149" s="28" t="s">
        <v>222</v>
      </c>
      <c r="G149" s="29">
        <v>2</v>
      </c>
      <c r="H149" s="29">
        <v>266.67</v>
      </c>
      <c r="I149" s="29">
        <v>533.34</v>
      </c>
      <c r="J149" s="29">
        <v>25</v>
      </c>
      <c r="K149" s="29">
        <v>266.67</v>
      </c>
      <c r="L149" s="29">
        <v>6666.75</v>
      </c>
      <c r="M149" s="27" t="s">
        <v>49</v>
      </c>
      <c r="N149" s="28" t="s">
        <v>50</v>
      </c>
      <c r="O149" s="28"/>
      <c r="P149" s="28"/>
      <c r="Q149" s="26"/>
    </row>
    <row r="150" spans="1:17" ht="18.95" customHeight="1" x14ac:dyDescent="0.2">
      <c r="A150" s="26">
        <v>44253</v>
      </c>
      <c r="B150" s="27" t="s">
        <v>218</v>
      </c>
      <c r="C150" s="27" t="s">
        <v>219</v>
      </c>
      <c r="D150" s="27" t="s">
        <v>197</v>
      </c>
      <c r="E150" s="28" t="s">
        <v>47</v>
      </c>
      <c r="F150" s="28" t="s">
        <v>48</v>
      </c>
      <c r="G150" s="29">
        <v>-10</v>
      </c>
      <c r="H150" s="29">
        <v>266.67</v>
      </c>
      <c r="I150" s="29">
        <v>2666.7</v>
      </c>
      <c r="J150" s="29">
        <v>23</v>
      </c>
      <c r="K150" s="29">
        <v>266.67</v>
      </c>
      <c r="L150" s="29">
        <v>6133.41</v>
      </c>
      <c r="M150" s="27" t="s">
        <v>49</v>
      </c>
      <c r="N150" s="28" t="s">
        <v>50</v>
      </c>
      <c r="O150" s="28"/>
      <c r="P150" s="28"/>
      <c r="Q150" s="26"/>
    </row>
    <row r="151" spans="1:17" ht="18.95" customHeight="1" x14ac:dyDescent="0.2">
      <c r="A151" s="26">
        <v>44250</v>
      </c>
      <c r="B151" s="27" t="s">
        <v>218</v>
      </c>
      <c r="C151" s="27" t="s">
        <v>219</v>
      </c>
      <c r="D151" s="27" t="s">
        <v>198</v>
      </c>
      <c r="E151" s="28" t="s">
        <v>47</v>
      </c>
      <c r="F151" s="28" t="s">
        <v>48</v>
      </c>
      <c r="G151" s="29">
        <v>-4</v>
      </c>
      <c r="H151" s="29">
        <v>266.67</v>
      </c>
      <c r="I151" s="29">
        <v>1066.68</v>
      </c>
      <c r="J151" s="29">
        <v>21</v>
      </c>
      <c r="K151" s="29">
        <v>266.67</v>
      </c>
      <c r="L151" s="29">
        <v>5600.07</v>
      </c>
      <c r="M151" s="27" t="s">
        <v>49</v>
      </c>
      <c r="N151" s="28" t="s">
        <v>50</v>
      </c>
      <c r="O151" s="28"/>
      <c r="P151" s="28"/>
      <c r="Q151" s="26"/>
    </row>
    <row r="152" spans="1:17" ht="18.95" customHeight="1" x14ac:dyDescent="0.2">
      <c r="A152" s="26">
        <v>44249</v>
      </c>
      <c r="B152" s="27" t="s">
        <v>218</v>
      </c>
      <c r="C152" s="27" t="s">
        <v>219</v>
      </c>
      <c r="D152" s="27" t="s">
        <v>199</v>
      </c>
      <c r="E152" s="28" t="s">
        <v>47</v>
      </c>
      <c r="F152" s="28" t="s">
        <v>48</v>
      </c>
      <c r="G152" s="29">
        <v>-1</v>
      </c>
      <c r="H152" s="29">
        <v>266.67</v>
      </c>
      <c r="I152" s="29">
        <v>266.67</v>
      </c>
      <c r="J152" s="29">
        <v>25</v>
      </c>
      <c r="K152" s="29">
        <v>266.67</v>
      </c>
      <c r="L152" s="29">
        <v>6666.75</v>
      </c>
      <c r="M152" s="27" t="s">
        <v>49</v>
      </c>
      <c r="N152" s="28" t="s">
        <v>50</v>
      </c>
      <c r="O152" s="28"/>
      <c r="P152" s="28"/>
      <c r="Q152" s="26"/>
    </row>
    <row r="153" spans="1:17" ht="18.95" customHeight="1" x14ac:dyDescent="0.2">
      <c r="A153" s="26">
        <v>44246</v>
      </c>
      <c r="B153" s="27" t="s">
        <v>218</v>
      </c>
      <c r="C153" s="27" t="s">
        <v>219</v>
      </c>
      <c r="D153" s="27" t="s">
        <v>200</v>
      </c>
      <c r="E153" s="28" t="s">
        <v>47</v>
      </c>
      <c r="F153" s="28" t="s">
        <v>48</v>
      </c>
      <c r="G153" s="29">
        <v>-5</v>
      </c>
      <c r="H153" s="29">
        <v>266.67</v>
      </c>
      <c r="I153" s="29">
        <v>1333.35</v>
      </c>
      <c r="J153" s="29">
        <v>26</v>
      </c>
      <c r="K153" s="29">
        <v>266.67</v>
      </c>
      <c r="L153" s="29">
        <v>6933.42</v>
      </c>
      <c r="M153" s="27" t="s">
        <v>49</v>
      </c>
      <c r="N153" s="28" t="s">
        <v>50</v>
      </c>
      <c r="O153" s="28"/>
      <c r="P153" s="28"/>
      <c r="Q153" s="26"/>
    </row>
    <row r="154" spans="1:17" ht="18.95" customHeight="1" x14ac:dyDescent="0.2">
      <c r="A154" s="26">
        <v>44245</v>
      </c>
      <c r="B154" s="27" t="s">
        <v>218</v>
      </c>
      <c r="C154" s="27" t="s">
        <v>219</v>
      </c>
      <c r="D154" s="27" t="s">
        <v>201</v>
      </c>
      <c r="E154" s="28" t="s">
        <v>47</v>
      </c>
      <c r="F154" s="28" t="s">
        <v>48</v>
      </c>
      <c r="G154" s="29">
        <v>-2</v>
      </c>
      <c r="H154" s="29">
        <v>266.67</v>
      </c>
      <c r="I154" s="29">
        <v>533.34</v>
      </c>
      <c r="J154" s="29">
        <v>31</v>
      </c>
      <c r="K154" s="29">
        <v>266.67</v>
      </c>
      <c r="L154" s="29">
        <v>8266.77</v>
      </c>
      <c r="M154" s="27" t="s">
        <v>49</v>
      </c>
      <c r="N154" s="28" t="s">
        <v>50</v>
      </c>
      <c r="O154" s="28"/>
      <c r="P154" s="28"/>
      <c r="Q154" s="26"/>
    </row>
    <row r="155" spans="1:17" ht="18.95" customHeight="1" x14ac:dyDescent="0.2">
      <c r="A155" s="26">
        <v>44243</v>
      </c>
      <c r="B155" s="27" t="s">
        <v>218</v>
      </c>
      <c r="C155" s="27" t="s">
        <v>219</v>
      </c>
      <c r="D155" s="27" t="s">
        <v>202</v>
      </c>
      <c r="E155" s="28" t="s">
        <v>47</v>
      </c>
      <c r="F155" s="28" t="s">
        <v>48</v>
      </c>
      <c r="G155" s="29">
        <v>-6</v>
      </c>
      <c r="H155" s="29">
        <v>266.67</v>
      </c>
      <c r="I155" s="29">
        <v>1600.02</v>
      </c>
      <c r="J155" s="29">
        <v>33</v>
      </c>
      <c r="K155" s="29">
        <v>266.67</v>
      </c>
      <c r="L155" s="29">
        <v>8800.11</v>
      </c>
      <c r="M155" s="27" t="s">
        <v>49</v>
      </c>
      <c r="N155" s="28" t="s">
        <v>50</v>
      </c>
      <c r="O155" s="28"/>
      <c r="P155" s="28"/>
      <c r="Q155" s="26"/>
    </row>
    <row r="156" spans="1:17" ht="18.95" customHeight="1" x14ac:dyDescent="0.2">
      <c r="A156" s="26">
        <v>44239</v>
      </c>
      <c r="B156" s="27" t="s">
        <v>218</v>
      </c>
      <c r="C156" s="27" t="s">
        <v>219</v>
      </c>
      <c r="D156" s="27" t="s">
        <v>203</v>
      </c>
      <c r="E156" s="28" t="s">
        <v>47</v>
      </c>
      <c r="F156" s="28" t="s">
        <v>48</v>
      </c>
      <c r="G156" s="29">
        <v>-4</v>
      </c>
      <c r="H156" s="29">
        <v>266.67</v>
      </c>
      <c r="I156" s="29">
        <v>1066.68</v>
      </c>
      <c r="J156" s="29">
        <v>19</v>
      </c>
      <c r="K156" s="29">
        <v>266.67</v>
      </c>
      <c r="L156" s="29">
        <v>5066.7299999999996</v>
      </c>
      <c r="M156" s="27" t="s">
        <v>49</v>
      </c>
      <c r="N156" s="28" t="s">
        <v>50</v>
      </c>
      <c r="O156" s="28"/>
      <c r="P156" s="28"/>
      <c r="Q156" s="26"/>
    </row>
    <row r="157" spans="1:17" ht="18.95" customHeight="1" x14ac:dyDescent="0.2">
      <c r="A157" s="26">
        <v>44236</v>
      </c>
      <c r="B157" s="27" t="s">
        <v>218</v>
      </c>
      <c r="C157" s="27" t="s">
        <v>219</v>
      </c>
      <c r="D157" s="27" t="s">
        <v>204</v>
      </c>
      <c r="E157" s="28" t="s">
        <v>47</v>
      </c>
      <c r="F157" s="28" t="s">
        <v>48</v>
      </c>
      <c r="G157" s="29">
        <v>-5</v>
      </c>
      <c r="H157" s="29">
        <v>266.67</v>
      </c>
      <c r="I157" s="29">
        <v>1333.35</v>
      </c>
      <c r="J157" s="29">
        <v>23</v>
      </c>
      <c r="K157" s="29">
        <v>266.67</v>
      </c>
      <c r="L157" s="29">
        <v>6133.41</v>
      </c>
      <c r="M157" s="27" t="s">
        <v>49</v>
      </c>
      <c r="N157" s="28" t="s">
        <v>50</v>
      </c>
      <c r="O157" s="28"/>
      <c r="P157" s="28"/>
      <c r="Q157" s="26"/>
    </row>
    <row r="158" spans="1:17" ht="18.95" customHeight="1" x14ac:dyDescent="0.2">
      <c r="A158" s="26">
        <v>44231</v>
      </c>
      <c r="B158" s="27" t="s">
        <v>218</v>
      </c>
      <c r="C158" s="27" t="s">
        <v>219</v>
      </c>
      <c r="D158" s="27" t="s">
        <v>205</v>
      </c>
      <c r="E158" s="28" t="s">
        <v>47</v>
      </c>
      <c r="F158" s="28" t="s">
        <v>48</v>
      </c>
      <c r="G158" s="29">
        <v>-2</v>
      </c>
      <c r="H158" s="29">
        <v>266.67</v>
      </c>
      <c r="I158" s="29">
        <v>533.34</v>
      </c>
      <c r="J158" s="29">
        <v>13</v>
      </c>
      <c r="K158" s="29">
        <v>266.67</v>
      </c>
      <c r="L158" s="29">
        <v>3466.71</v>
      </c>
      <c r="M158" s="27" t="s">
        <v>49</v>
      </c>
      <c r="N158" s="28" t="s">
        <v>50</v>
      </c>
      <c r="O158" s="28"/>
      <c r="P158" s="28"/>
      <c r="Q158" s="26"/>
    </row>
    <row r="159" spans="1:17" ht="18.95" customHeight="1" x14ac:dyDescent="0.2">
      <c r="A159" s="26">
        <v>44229</v>
      </c>
      <c r="B159" s="27" t="s">
        <v>218</v>
      </c>
      <c r="C159" s="27" t="s">
        <v>219</v>
      </c>
      <c r="D159" s="27" t="s">
        <v>206</v>
      </c>
      <c r="E159" s="28" t="s">
        <v>47</v>
      </c>
      <c r="F159" s="28" t="s">
        <v>48</v>
      </c>
      <c r="G159" s="29">
        <v>-4</v>
      </c>
      <c r="H159" s="29">
        <v>266.67</v>
      </c>
      <c r="I159" s="29">
        <v>1066.68</v>
      </c>
      <c r="J159" s="29">
        <v>15</v>
      </c>
      <c r="K159" s="29">
        <v>266.67</v>
      </c>
      <c r="L159" s="29">
        <v>4000.05</v>
      </c>
      <c r="M159" s="27" t="s">
        <v>49</v>
      </c>
      <c r="N159" s="28" t="s">
        <v>50</v>
      </c>
      <c r="O159" s="28"/>
      <c r="P159" s="28"/>
      <c r="Q159" s="26"/>
    </row>
    <row r="160" spans="1:17" ht="18.95" customHeight="1" x14ac:dyDescent="0.2">
      <c r="A160" s="26">
        <v>44228</v>
      </c>
      <c r="B160" s="27" t="s">
        <v>218</v>
      </c>
      <c r="C160" s="27" t="s">
        <v>219</v>
      </c>
      <c r="D160" s="27" t="s">
        <v>207</v>
      </c>
      <c r="E160" s="28" t="s">
        <v>47</v>
      </c>
      <c r="F160" s="28" t="s">
        <v>48</v>
      </c>
      <c r="G160" s="29">
        <v>-2</v>
      </c>
      <c r="H160" s="29">
        <v>266.67</v>
      </c>
      <c r="I160" s="29">
        <v>533.34</v>
      </c>
      <c r="J160" s="29">
        <v>11</v>
      </c>
      <c r="K160" s="29">
        <v>266.67</v>
      </c>
      <c r="L160" s="29">
        <v>2933.37</v>
      </c>
      <c r="M160" s="27" t="s">
        <v>49</v>
      </c>
      <c r="N160" s="28" t="s">
        <v>50</v>
      </c>
      <c r="O160" s="28"/>
      <c r="P160" s="28"/>
      <c r="Q160" s="26"/>
    </row>
    <row r="161" spans="1:17" ht="18.95" customHeight="1" x14ac:dyDescent="0.2">
      <c r="A161" s="26">
        <v>44225</v>
      </c>
      <c r="B161" s="27" t="s">
        <v>218</v>
      </c>
      <c r="C161" s="27" t="s">
        <v>219</v>
      </c>
      <c r="D161" s="27" t="s">
        <v>208</v>
      </c>
      <c r="E161" s="28" t="s">
        <v>47</v>
      </c>
      <c r="F161" s="28" t="s">
        <v>48</v>
      </c>
      <c r="G161" s="29">
        <v>-40</v>
      </c>
      <c r="H161" s="29">
        <v>266.67</v>
      </c>
      <c r="I161" s="29">
        <v>10666.8</v>
      </c>
      <c r="J161" s="29">
        <v>13</v>
      </c>
      <c r="K161" s="29">
        <v>266.67</v>
      </c>
      <c r="L161" s="29">
        <v>3466.71</v>
      </c>
      <c r="M161" s="27" t="s">
        <v>49</v>
      </c>
      <c r="N161" s="28" t="s">
        <v>50</v>
      </c>
      <c r="O161" s="28"/>
      <c r="P161" s="28"/>
      <c r="Q161" s="26"/>
    </row>
    <row r="162" spans="1:17" ht="18.95" customHeight="1" x14ac:dyDescent="0.2">
      <c r="A162" s="26">
        <v>44221</v>
      </c>
      <c r="B162" s="27" t="s">
        <v>218</v>
      </c>
      <c r="C162" s="27" t="s">
        <v>219</v>
      </c>
      <c r="D162" s="27" t="s">
        <v>223</v>
      </c>
      <c r="E162" s="28" t="s">
        <v>47</v>
      </c>
      <c r="F162" s="28" t="s">
        <v>48</v>
      </c>
      <c r="G162" s="29">
        <v>-7</v>
      </c>
      <c r="H162" s="29">
        <v>266.67</v>
      </c>
      <c r="I162" s="29">
        <v>1866.69</v>
      </c>
      <c r="J162" s="29">
        <v>3</v>
      </c>
      <c r="K162" s="29">
        <v>266.67</v>
      </c>
      <c r="L162" s="29">
        <v>800.01</v>
      </c>
      <c r="M162" s="27" t="s">
        <v>49</v>
      </c>
      <c r="N162" s="28" t="s">
        <v>50</v>
      </c>
      <c r="O162" s="28"/>
      <c r="P162" s="28"/>
      <c r="Q162" s="26"/>
    </row>
    <row r="163" spans="1:17" ht="18.95" customHeight="1" x14ac:dyDescent="0.2">
      <c r="A163" s="26">
        <v>44217</v>
      </c>
      <c r="B163" s="27" t="s">
        <v>218</v>
      </c>
      <c r="C163" s="27" t="s">
        <v>219</v>
      </c>
      <c r="D163" s="27" t="s">
        <v>209</v>
      </c>
      <c r="E163" s="28" t="s">
        <v>47</v>
      </c>
      <c r="F163" s="28" t="s">
        <v>48</v>
      </c>
      <c r="G163" s="29">
        <v>-3</v>
      </c>
      <c r="H163" s="29">
        <v>266.67</v>
      </c>
      <c r="I163" s="29">
        <v>800.01</v>
      </c>
      <c r="J163" s="29">
        <v>10</v>
      </c>
      <c r="K163" s="29">
        <v>266.67</v>
      </c>
      <c r="L163" s="29">
        <v>2666.7</v>
      </c>
      <c r="M163" s="27" t="s">
        <v>49</v>
      </c>
      <c r="N163" s="28" t="s">
        <v>50</v>
      </c>
      <c r="O163" s="28"/>
      <c r="P163" s="28"/>
      <c r="Q163" s="26"/>
    </row>
    <row r="164" spans="1:17" ht="18.95" customHeight="1" x14ac:dyDescent="0.2">
      <c r="A164" s="26">
        <v>44215</v>
      </c>
      <c r="B164" s="27" t="s">
        <v>218</v>
      </c>
      <c r="C164" s="27" t="s">
        <v>219</v>
      </c>
      <c r="D164" s="27" t="s">
        <v>210</v>
      </c>
      <c r="E164" s="28" t="s">
        <v>47</v>
      </c>
      <c r="F164" s="28" t="s">
        <v>48</v>
      </c>
      <c r="G164" s="29">
        <v>-5</v>
      </c>
      <c r="H164" s="29">
        <v>266.67</v>
      </c>
      <c r="I164" s="29">
        <v>1333.35</v>
      </c>
      <c r="J164" s="29">
        <v>13</v>
      </c>
      <c r="K164" s="29">
        <v>266.67</v>
      </c>
      <c r="L164" s="29">
        <v>3466.71</v>
      </c>
      <c r="M164" s="27" t="s">
        <v>49</v>
      </c>
      <c r="N164" s="28" t="s">
        <v>50</v>
      </c>
      <c r="O164" s="28"/>
      <c r="P164" s="28"/>
      <c r="Q164" s="26"/>
    </row>
    <row r="165" spans="1:17" ht="18.95" customHeight="1" x14ac:dyDescent="0.2">
      <c r="A165" s="26">
        <v>44214</v>
      </c>
      <c r="B165" s="27" t="s">
        <v>218</v>
      </c>
      <c r="C165" s="27" t="s">
        <v>219</v>
      </c>
      <c r="D165" s="27" t="s">
        <v>211</v>
      </c>
      <c r="E165" s="28" t="s">
        <v>47</v>
      </c>
      <c r="F165" s="28" t="s">
        <v>48</v>
      </c>
      <c r="G165" s="29">
        <v>-5</v>
      </c>
      <c r="H165" s="29">
        <v>266.67</v>
      </c>
      <c r="I165" s="29">
        <v>1333.35</v>
      </c>
      <c r="J165" s="29">
        <v>18</v>
      </c>
      <c r="K165" s="29">
        <v>266.67</v>
      </c>
      <c r="L165" s="29">
        <v>4800.0600000000004</v>
      </c>
      <c r="M165" s="27" t="s">
        <v>49</v>
      </c>
      <c r="N165" s="28" t="s">
        <v>50</v>
      </c>
      <c r="O165" s="28"/>
      <c r="P165" s="28"/>
      <c r="Q165" s="26"/>
    </row>
    <row r="166" spans="1:17" ht="18.95" customHeight="1" x14ac:dyDescent="0.2">
      <c r="A166" s="26">
        <v>44211</v>
      </c>
      <c r="B166" s="27" t="s">
        <v>218</v>
      </c>
      <c r="C166" s="27" t="s">
        <v>219</v>
      </c>
      <c r="D166" s="27" t="s">
        <v>212</v>
      </c>
      <c r="E166" s="28" t="s">
        <v>47</v>
      </c>
      <c r="F166" s="28" t="s">
        <v>48</v>
      </c>
      <c r="G166" s="29">
        <v>-3</v>
      </c>
      <c r="H166" s="29">
        <v>266.67</v>
      </c>
      <c r="I166" s="29">
        <v>800.01</v>
      </c>
      <c r="J166" s="29">
        <v>3</v>
      </c>
      <c r="K166" s="29">
        <v>266.67</v>
      </c>
      <c r="L166" s="29">
        <v>800.01</v>
      </c>
      <c r="M166" s="27" t="s">
        <v>49</v>
      </c>
      <c r="N166" s="28" t="s">
        <v>50</v>
      </c>
      <c r="O166" s="28"/>
      <c r="P166" s="28"/>
      <c r="Q166" s="26"/>
    </row>
    <row r="167" spans="1:17" ht="18.95" customHeight="1" x14ac:dyDescent="0.2">
      <c r="A167" s="26">
        <v>44210</v>
      </c>
      <c r="B167" s="27" t="s">
        <v>218</v>
      </c>
      <c r="C167" s="27" t="s">
        <v>219</v>
      </c>
      <c r="D167" s="27" t="s">
        <v>213</v>
      </c>
      <c r="E167" s="28" t="s">
        <v>47</v>
      </c>
      <c r="F167" s="28" t="s">
        <v>48</v>
      </c>
      <c r="G167" s="29">
        <v>-2</v>
      </c>
      <c r="H167" s="29">
        <v>266.67</v>
      </c>
      <c r="I167" s="29">
        <v>533.34</v>
      </c>
      <c r="J167" s="29">
        <v>6</v>
      </c>
      <c r="K167" s="29">
        <v>266.67</v>
      </c>
      <c r="L167" s="29">
        <v>1600.02</v>
      </c>
      <c r="M167" s="27" t="s">
        <v>49</v>
      </c>
      <c r="N167" s="28" t="s">
        <v>50</v>
      </c>
      <c r="O167" s="28"/>
      <c r="P167" s="28"/>
      <c r="Q167" s="26"/>
    </row>
    <row r="168" spans="1:17" ht="18.95" customHeight="1" x14ac:dyDescent="0.2">
      <c r="A168" s="26">
        <v>44208</v>
      </c>
      <c r="B168" s="27" t="s">
        <v>218</v>
      </c>
      <c r="C168" s="27" t="s">
        <v>219</v>
      </c>
      <c r="D168" s="27" t="s">
        <v>214</v>
      </c>
      <c r="E168" s="28" t="s">
        <v>47</v>
      </c>
      <c r="F168" s="28" t="s">
        <v>48</v>
      </c>
      <c r="G168" s="29">
        <v>-4</v>
      </c>
      <c r="H168" s="29">
        <v>266.67</v>
      </c>
      <c r="I168" s="29">
        <v>1066.68</v>
      </c>
      <c r="J168" s="29">
        <v>8</v>
      </c>
      <c r="K168" s="29">
        <v>266.67</v>
      </c>
      <c r="L168" s="29">
        <v>2133.36</v>
      </c>
      <c r="M168" s="27" t="s">
        <v>49</v>
      </c>
      <c r="N168" s="28" t="s">
        <v>50</v>
      </c>
      <c r="O168" s="28"/>
      <c r="P168" s="28"/>
      <c r="Q168" s="26"/>
    </row>
    <row r="169" spans="1:17" ht="18.95" customHeight="1" x14ac:dyDescent="0.2">
      <c r="A169" s="26">
        <v>44207</v>
      </c>
      <c r="B169" s="27" t="s">
        <v>218</v>
      </c>
      <c r="C169" s="27" t="s">
        <v>219</v>
      </c>
      <c r="D169" s="27" t="s">
        <v>215</v>
      </c>
      <c r="E169" s="28" t="s">
        <v>47</v>
      </c>
      <c r="F169" s="28" t="s">
        <v>48</v>
      </c>
      <c r="G169" s="29">
        <v>-5</v>
      </c>
      <c r="H169" s="29">
        <v>266.67</v>
      </c>
      <c r="I169" s="29">
        <v>1333.35</v>
      </c>
      <c r="J169" s="29">
        <v>12</v>
      </c>
      <c r="K169" s="29">
        <v>266.67</v>
      </c>
      <c r="L169" s="29">
        <v>3200.04</v>
      </c>
      <c r="M169" s="27" t="s">
        <v>49</v>
      </c>
      <c r="N169" s="28" t="s">
        <v>50</v>
      </c>
      <c r="O169" s="28"/>
      <c r="P169" s="28"/>
      <c r="Q169" s="26"/>
    </row>
    <row r="170" spans="1:17" ht="18.95" customHeight="1" x14ac:dyDescent="0.2">
      <c r="A170" s="26">
        <v>44207</v>
      </c>
      <c r="B170" s="27" t="s">
        <v>218</v>
      </c>
      <c r="C170" s="27" t="s">
        <v>219</v>
      </c>
      <c r="D170" s="27" t="s">
        <v>216</v>
      </c>
      <c r="E170" s="28" t="s">
        <v>47</v>
      </c>
      <c r="F170" s="28" t="s">
        <v>48</v>
      </c>
      <c r="G170" s="29">
        <v>-3</v>
      </c>
      <c r="H170" s="29">
        <v>266.67</v>
      </c>
      <c r="I170" s="29">
        <v>800.01</v>
      </c>
      <c r="J170" s="29">
        <v>7</v>
      </c>
      <c r="K170" s="29">
        <v>266.67</v>
      </c>
      <c r="L170" s="29">
        <v>1866.69</v>
      </c>
      <c r="M170" s="27" t="s">
        <v>49</v>
      </c>
      <c r="N170" s="28" t="s">
        <v>50</v>
      </c>
      <c r="O170" s="28"/>
      <c r="P170" s="28"/>
      <c r="Q170" s="26"/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vtes indépendants 2021</vt:lpstr>
      <vt:lpstr>vtes grossistes 2021</vt:lpstr>
      <vt:lpstr>vte centrales 2021</vt:lpstr>
      <vt:lpstr>fiche sk resine moule</vt:lpstr>
      <vt:lpstr>fiche sk resine polyester</vt:lpstr>
      <vt:lpstr>fiche sk poudre</vt:lpstr>
      <vt:lpstr>fiche sk pigments</vt:lpstr>
      <vt:lpstr>fiche sk acetone</vt:lpstr>
      <vt:lpstr>export qte vtes fig120</vt:lpstr>
      <vt:lpstr>export qte vtes fig 80</vt:lpstr>
      <vt:lpstr>Bilan</vt:lpstr>
      <vt:lpstr>emprunt</vt:lpstr>
      <vt:lpstr>immobilisations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Cherry</dc:creator>
  <cp:lastModifiedBy>Georges Cherry</cp:lastModifiedBy>
  <dcterms:created xsi:type="dcterms:W3CDTF">2021-11-04T22:23:28Z</dcterms:created>
  <dcterms:modified xsi:type="dcterms:W3CDTF">2021-11-04T23:04:03Z</dcterms:modified>
</cp:coreProperties>
</file>